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011a19d29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rements" sheetId="1" r:id="Re778f9eb2740491e"/>
    <x:sheet xmlns:r="http://schemas.openxmlformats.org/officeDocument/2006/relationships" name="Vendor scorecard" sheetId="2" r:id="R951218e850814121"/>
    <x:sheet xmlns:r="http://schemas.openxmlformats.org/officeDocument/2006/relationships" name="RFP" sheetId="3" r:id="R7942763fa9e343a1"/>
    <x:sheet xmlns:r="http://schemas.openxmlformats.org/officeDocument/2006/relationships" name="Demo POC" sheetId="4" r:id="Radb36166792f4182"/>
    <x:sheet xmlns:r="http://schemas.openxmlformats.org/officeDocument/2006/relationships" name="TCO" sheetId="5" r:id="R228a92113c0447c8"/>
    <x:sheet xmlns:r="http://schemas.openxmlformats.org/officeDocument/2006/relationships" name="Grant FX" sheetId="6" r:id="Re712a21f558a4027"/>
    <x:sheet xmlns:r="http://schemas.openxmlformats.org/officeDocument/2006/relationships" name="Restricted funds" sheetId="7" r:id="R072ec92ad23241f3"/>
    <x:sheet xmlns:r="http://schemas.openxmlformats.org/officeDocument/2006/relationships" name="Readiness" sheetId="8" r:id="R4692f0882b504b08"/>
    <x:sheet xmlns:r="http://schemas.openxmlformats.org/officeDocument/2006/relationships" name="Compliance" sheetId="9" r:id="Rd1a294202aa44c73"/>
    <x:sheet xmlns:r="http://schemas.openxmlformats.org/officeDocument/2006/relationships" name="Grant impact model" sheetId="10" r:id="R7be71be66fb2473c"/>
    <x:sheet xmlns:r="http://schemas.openxmlformats.org/officeDocument/2006/relationships" name="Approvals" sheetId="11" r:id="Rb4fb4875e9b241cf"/>
    <x:sheet xmlns:r="http://schemas.openxmlformats.org/officeDocument/2006/relationships" name="Procurement thresholds" sheetId="12" r:id="R992f3727ceff4e24"/>
    <x:sheet xmlns:r="http://schemas.openxmlformats.org/officeDocument/2006/relationships" name="Segregation of duties" sheetId="13" r:id="R1606f44a75964088"/>
    <x:sheet xmlns:r="http://schemas.openxmlformats.org/officeDocument/2006/relationships" name="UAT" sheetId="14" r:id="R299469f3e03e4d35"/>
    <x:sheet xmlns:r="http://schemas.openxmlformats.org/officeDocument/2006/relationships" name="Implementation" sheetId="15" r:id="Rca57765806894f1d"/>
    <x:sheet xmlns:r="http://schemas.openxmlformats.org/officeDocument/2006/relationships" name="Donor reporting" sheetId="16" r:id="Rc4c4c76c5acb4f91"/>
    <x:sheet xmlns:r="http://schemas.openxmlformats.org/officeDocument/2006/relationships" name="Month-end close" sheetId="17" r:id="Rc7971c4a198c4fd1"/>
    <x:sheet xmlns:r="http://schemas.openxmlformats.org/officeDocument/2006/relationships" name="Grant closeout" sheetId="18" r:id="R382462d6d5eb4af8"/>
    <x:sheet xmlns:r="http://schemas.openxmlformats.org/officeDocument/2006/relationships" name="Consolidation" sheetId="19" r:id="R534e303f5584407f"/>
    <x:sheet xmlns:r="http://schemas.openxmlformats.org/officeDocument/2006/relationships" name="Integration map" sheetId="20" r:id="R9ddecf508b904d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.0000"/>
  </x:numFmts>
  <x:fonts count="6">
    <x:font>
      <x:sz val="11"/>
      <x:name val="Carlito"/>
    </x:font>
    <x:font>
      <x:sz val="11"/>
      <x:color rgb="FF202938"/>
      <x:name val="Arial"/>
    </x:font>
    <x:font>
      <x:b/>
      <x:sz val="16"/>
      <x:color rgb="FF39204D"/>
      <x:name val="Arial"/>
    </x:font>
    <x:font>
      <x:b/>
      <x:sz val="11"/>
      <x:color rgb="FFFFFFFF"/>
      <x:name val="Arial"/>
    </x:font>
    <x:font>
      <x:sz val="11"/>
      <x:color rgb="FF164FA3"/>
      <x:name val="Arial"/>
    </x:font>
    <x:font>
      <x:b/>
      <x:sz val="11"/>
      <x:color rgb="FF20293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94086"/>
      </x:patternFill>
    </x:fill>
    <x:fill>
      <x:patternFill patternType="solid">
        <x:fgColor rgb="FFFFF8E8"/>
      </x:patternFill>
    </x:fill>
    <x:fill>
      <x:patternFill patternType="solid">
        <x:fgColor rgb="FFF0EEF6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8791e8001424b" /><Relationship Type="http://schemas.openxmlformats.org/officeDocument/2006/relationships/theme" Target="/xl/theme/theme1.xml" Id="R52d1a8cba284461f" /><Relationship Type="http://schemas.openxmlformats.org/officeDocument/2006/relationships/sharedStrings" Target="/xl/sharedStrings.xml" Id="Re7d68bbe466b44cc" /><Relationship Type="http://schemas.openxmlformats.org/officeDocument/2006/relationships/worksheet" Target="/xl/worksheets/sheet1.xml" Id="Re778f9eb2740491e" /><Relationship Type="http://schemas.openxmlformats.org/officeDocument/2006/relationships/worksheet" Target="/xl/worksheets/sheet2.xml" Id="R951218e850814121" /><Relationship Type="http://schemas.openxmlformats.org/officeDocument/2006/relationships/worksheet" Target="/xl/worksheets/sheet3.xml" Id="R7942763fa9e343a1" /><Relationship Type="http://schemas.openxmlformats.org/officeDocument/2006/relationships/worksheet" Target="/xl/worksheets/sheet4.xml" Id="Radb36166792f4182" /><Relationship Type="http://schemas.openxmlformats.org/officeDocument/2006/relationships/worksheet" Target="/xl/worksheets/sheet5.xml" Id="R228a92113c0447c8" /><Relationship Type="http://schemas.openxmlformats.org/officeDocument/2006/relationships/worksheet" Target="/xl/worksheets/sheet6.xml" Id="Re712a21f558a4027" /><Relationship Type="http://schemas.openxmlformats.org/officeDocument/2006/relationships/worksheet" Target="/xl/worksheets/sheet7.xml" Id="R072ec92ad23241f3" /><Relationship Type="http://schemas.openxmlformats.org/officeDocument/2006/relationships/worksheet" Target="/xl/worksheets/sheet8.xml" Id="R4692f0882b504b08" /><Relationship Type="http://schemas.openxmlformats.org/officeDocument/2006/relationships/worksheet" Target="/xl/worksheets/sheet9.xml" Id="Rd1a294202aa44c73" /><Relationship Type="http://schemas.openxmlformats.org/officeDocument/2006/relationships/worksheet" Target="/xl/worksheets/sheet10.xml" Id="R7be71be66fb2473c" /><Relationship Type="http://schemas.openxmlformats.org/officeDocument/2006/relationships/worksheet" Target="/xl/worksheets/sheet11.xml" Id="Rb4fb4875e9b241cf" /><Relationship Type="http://schemas.openxmlformats.org/officeDocument/2006/relationships/worksheet" Target="/xl/worksheets/sheet12.xml" Id="R992f3727ceff4e24" /><Relationship Type="http://schemas.openxmlformats.org/officeDocument/2006/relationships/worksheet" Target="/xl/worksheets/sheet13.xml" Id="R1606f44a75964088" /><Relationship Type="http://schemas.openxmlformats.org/officeDocument/2006/relationships/worksheet" Target="/xl/worksheets/sheet14.xml" Id="R299469f3e03e4d35" /><Relationship Type="http://schemas.openxmlformats.org/officeDocument/2006/relationships/worksheet" Target="/xl/worksheets/sheet15.xml" Id="Rca57765806894f1d" /><Relationship Type="http://schemas.openxmlformats.org/officeDocument/2006/relationships/worksheet" Target="/xl/worksheets/sheet16.xml" Id="Rc4c4c76c5acb4f91" /><Relationship Type="http://schemas.openxmlformats.org/officeDocument/2006/relationships/worksheet" Target="/xl/worksheets/sheet17.xml" Id="Rc7971c4a198c4fd1" /><Relationship Type="http://schemas.openxmlformats.org/officeDocument/2006/relationships/worksheet" Target="/xl/worksheets/sheet18.xml" Id="R382462d6d5eb4af8" /><Relationship Type="http://schemas.openxmlformats.org/officeDocument/2006/relationships/worksheet" Target="/xl/worksheets/sheet19.xml" Id="R534e303f5584407f" /><Relationship Type="http://schemas.openxmlformats.org/officeDocument/2006/relationships/worksheet" Target="/xl/worksheets/sheet20.xml" Id="R9ddecf508b904d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Global NGO ERP Requirements Builder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ID</x:v>
      </x:c>
      <x:c r="B7" s="6" t="str">
        <x:v>Workflow</x:v>
      </x:c>
      <x:c r="C7" s="6" t="str">
        <x:v>Priority</x:v>
      </x:c>
      <x:c r="D7" s="6" t="str">
        <x:v>Acceptance result</x:v>
      </x:c>
      <x:c r="E7" s="6" t="str">
        <x:v>Owner</x:v>
      </x:c>
      <x:c r="F7" s="6" t="str">
        <x:v>Evidence</x:v>
      </x:c>
      <x:c r="G7" s="6" t="str">
        <x:v>Status</x:v>
      </x:c>
    </x:row>
    <x:row r="8" ht="72" customHeight="1">
      <x:c r="A8" s="9" t="str">
        <x:v>FIN-01</x:v>
      </x:c>
      <x:c r="B8" s="9" t="str">
        <x:v>Budget control</x:v>
      </x:c>
      <x:c r="C8" s="9" t="str">
        <x:v>Mandatory</x:v>
      </x:c>
      <x:c r="D8" s="9" t="str">
        <x:v>Reject a 3000 request when availability is 2000</x:v>
      </x:c>
      <x:c r="E8" s="9" t="str">
        <x:v>Finance</x:v>
      </x:c>
      <x:c r="F8" s="9" t="str"/>
      <x:c r="G8" s="9" t="str">
        <x:v>Not tested</x:v>
      </x:c>
    </x:row>
    <x:row r="9" ht="72" customHeight="1">
      <x:c r="A9" s="9" t="str">
        <x:v>GRT-01</x:v>
      </x:c>
      <x:c r="B9" s="9" t="str">
        <x:v>Award amendment</x:v>
      </x:c>
      <x:c r="C9" s="9" t="str">
        <x:v>Mandatory</x:v>
      </x:c>
      <x:c r="D9" s="9" t="str">
        <x:v>New effective version applies without changing earlier approval evidence</x:v>
      </x:c>
      <x:c r="E9" s="9" t="str">
        <x:v>Grant owner</x:v>
      </x:c>
      <x:c r="F9" s="9" t="str"/>
      <x:c r="G9" s="9" t="str">
        <x:v>Not tested</x:v>
      </x:c>
    </x:row>
    <x:row r="10" ht="72" customHeight="1">
      <x:c r="A10" s="9" t="str">
        <x:v>SEC-01</x:v>
      </x:c>
      <x:c r="B10" s="9" t="str">
        <x:v>Revoked access</x:v>
      </x:c>
      <x:c r="C10" s="9" t="str">
        <x:v>Mandatory</x:v>
      </x:c>
      <x:c r="D10" s="9" t="str">
        <x:v>Restricted screen, direct request and export are denied</x:v>
      </x:c>
      <x:c r="E10" s="9" t="str">
        <x:v>Security</x:v>
      </x:c>
      <x:c r="F10" s="9" t="str"/>
      <x:c r="G10" s="9" t="str">
        <x:v>Not tested</x:v>
      </x:c>
    </x:row>
    <x:row r="11" ht="72" customHeight="1">
      <x:c r="A11" s="9" t="str">
        <x:v>AI-01</x:v>
      </x:c>
      <x:c r="B11" s="9" t="str">
        <x:v>Grant deadline query</x:v>
      </x:c>
      <x:c r="C11" s="9" t="str">
        <x:v>Important</x:v>
      </x:c>
      <x:c r="D11" s="9" t="str">
        <x:v>Return permitted grants due within 30 days with open exceptions</x:v>
      </x:c>
      <x:c r="E11" s="9" t="str">
        <x:v>Grant owner</x:v>
      </x:c>
      <x:c r="F11" s="9" t="str"/>
      <x:c r="G11" s="9" t="str">
        <x:v>Not tested</x:v>
      </x:c>
    </x:row>
    <x:row r="12">
      <x:c r="A12" s="2"/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"/>
      <x:c r="C14" s="2"/>
      <x:c r="D14" s="2"/>
      <x:c r="E14" s="2"/>
      <x:c r="F14" s="2"/>
      <x:c r="G14" s="2"/>
    </x:row>
    <x:row r="15">
      <x:c r="A15" s="10" t="str">
        <x:v>Method and assumptions</x:v>
      </x:c>
      <x:c r="B15" s="2"/>
      <x:c r="C15" s="2"/>
      <x:c r="D15" s="2"/>
      <x:c r="E15" s="2"/>
      <x:c r="F15" s="2"/>
      <x:c r="G15" s="2"/>
    </x:row>
    <x:row r="16" ht="22" customHeight="1">
      <x:c r="A16" s="2" t="str">
        <x:v>Add entity, country, volume and version in the workflow description where they change the expected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result. A requirement passes only with observed evidence and an authorised reviewer.</x:v>
      </x:c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Vendor Evaluation Scorecard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Criterion</x:v>
      </x:c>
      <x:c r="B7" s="6" t="str">
        <x:v>Weight %</x:v>
      </x:c>
      <x:c r="C7" s="6" t="str">
        <x:v>Score 0-4</x:v>
      </x:c>
      <x:c r="D7" s="6" t="str">
        <x:v>Evidence factor 0-1</x:v>
      </x:c>
      <x:c r="E7" s="6" t="str">
        <x:v>Weighted points</x:v>
      </x:c>
      <x:c r="F7" s="6" t="str">
        <x:v>Mandatory gate</x:v>
      </x:c>
      <x:c r="G7" s="6" t="str">
        <x:v>Evidence</x:v>
      </x:c>
    </x:row>
    <x:row r="8" ht="72" customHeight="1">
      <x:c r="A8" s="9" t="str">
        <x:v>Workflow fit</x:v>
      </x:c>
      <x:c r="B8" s="14" t="n">
        <x:v>35</x:v>
      </x:c>
      <x:c r="C8" s="14" t="n">
        <x:v>3</x:v>
      </x:c>
      <x:c r="D8" s="14" t="n">
        <x:v>1</x:v>
      </x:c>
      <x:c r="E8" s="15" t="n">
        <x:f>IF(COUNT(B8:D8)&lt;3,"Unresolved",B8*C8/4*D8)</x:f>
        <x:v>26.25</x:v>
      </x:c>
      <x:c r="F8" s="14" t="str">
        <x:v>Pass</x:v>
      </x:c>
      <x:c r="G8" s="9" t="str">
        <x:v>Observed scenario</x:v>
      </x:c>
    </x:row>
    <x:row r="9" ht="72" customHeight="1">
      <x:c r="A9" s="9" t="str">
        <x:v>Implementation</x:v>
      </x:c>
      <x:c r="B9" s="14" t="n">
        <x:v>20</x:v>
      </x:c>
      <x:c r="C9" s="14" t="n">
        <x:v>3</x:v>
      </x:c>
      <x:c r="D9" s="14" t="n">
        <x:v>0.75</x:v>
      </x:c>
      <x:c r="E9" s="15" t="n">
        <x:f>IF(COUNT(B9:D9)&lt;3,"Unresolved",B9*C9/4*D9)</x:f>
        <x:v>11.25</x:v>
      </x:c>
      <x:c r="F9" s="14" t="str">
        <x:v>Pending</x:v>
      </x:c>
      <x:c r="G9" s="9" t="str">
        <x:v>Documented plan</x:v>
      </x:c>
    </x:row>
    <x:row r="10" ht="72" customHeight="1">
      <x:c r="A10" s="9" t="str">
        <x:v>Security</x:v>
      </x:c>
      <x:c r="B10" s="14" t="n">
        <x:v>20</x:v>
      </x:c>
      <x:c r="C10" s="14" t="n">
        <x:v>2</x:v>
      </x:c>
      <x:c r="D10" s="14" t="n">
        <x:v>0.5</x:v>
      </x:c>
      <x:c r="E10" s="15" t="n">
        <x:f>IF(COUNT(B10:D10)&lt;3,"Unresolved",B10*C10/4*D10)</x:f>
        <x:v>5</x:v>
      </x:c>
      <x:c r="F10" s="14" t="str">
        <x:v>Pending</x:v>
      </x:c>
      <x:c r="G10" s="9" t="str">
        <x:v>Claim awaiting test</x:v>
      </x:c>
    </x:row>
    <x:row r="11" ht="72" customHeight="1">
      <x:c r="A11" s="9" t="str">
        <x:v>Operating cost</x:v>
      </x:c>
      <x:c r="B11" s="14" t="n">
        <x:v>15</x:v>
      </x:c>
      <x:c r="C11" s="14" t="n">
        <x:v>3</x:v>
      </x:c>
      <x:c r="D11" s="14" t="n">
        <x:v>0.75</x:v>
      </x:c>
      <x:c r="E11" s="15" t="n">
        <x:f>IF(COUNT(B11:D11)&lt;3,"Unresolved",B11*C11/4*D11)</x:f>
        <x:v>8.4375</x:v>
      </x:c>
      <x:c r="F11" s="14" t="str">
        <x:v>Not mandatory</x:v>
      </x:c>
      <x:c r="G11" s="9" t="str">
        <x:v>Scoped estimate</x:v>
      </x:c>
    </x:row>
    <x:row r="12" ht="72" customHeight="1">
      <x:c r="A12" s="9" t="str">
        <x:v>Support</x:v>
      </x:c>
      <x:c r="B12" s="14" t="n">
        <x:v>10</x:v>
      </x:c>
      <x:c r="C12" s="14" t="n">
        <x:v>2</x:v>
      </x:c>
      <x:c r="D12" s="14" t="n">
        <x:v>0.75</x:v>
      </x:c>
      <x:c r="E12" s="15" t="n">
        <x:f>IF(COUNT(B12:D12)&lt;3,"Unresolved",B12*C12/4*D12)</x:f>
        <x:v>3.75</x:v>
      </x:c>
      <x:c r="F12" s="14" t="str">
        <x:v>Not mandatory</x:v>
      </x:c>
      <x:c r="G12" s="9" t="str">
        <x:v>Service proposal</x:v>
      </x:c>
    </x:row>
    <x:row r="13">
      <x:c r="A13" s="2"/>
      <x:c r="B13" s="2"/>
      <x:c r="C13" s="2"/>
      <x:c r="D13" s="2"/>
      <x:c r="E13" s="2"/>
      <x:c r="F13" s="2"/>
      <x:c r="G13" s="2"/>
    </x:row>
    <x:row r="14">
      <x:c r="A14" s="2" t="str">
        <x:v>Total weight / points</x:v>
      </x:c>
      <x:c r="B14" s="13" t="n">
        <x:f>SUM(B8:B12)</x:f>
        <x:v>100</x:v>
      </x:c>
      <x:c r="C14" s="2"/>
      <x:c r="D14" s="2"/>
      <x:c r="E14" s="13" t="n">
        <x:f>IF(COUNT(E8:E12)&lt;5,"Unresolved",SUM(E8:E12))</x:f>
        <x:v>54.6875</x:v>
      </x:c>
      <x:c r="F14" s="2"/>
      <x:c r="G14" s="2"/>
    </x:row>
    <x:row r="15">
      <x:c r="A15" s="2" t="str">
        <x:v>Gate outcome</x:v>
      </x:c>
      <x:c r="B15" s="13" t="str">
        <x:f>IF(COUNTIFS(F8:F12,"Fail")&gt;0,"Failed gate",IF(COUNTIFS(F8:F12,"Pending")&gt;0,"Pending gates",IF(B14&lt;&gt;100,"Weights must total 100","Eligible")))</x:f>
        <x:v>Pending gates</x:v>
      </x:c>
      <x:c r="C15" s="2"/>
      <x:c r="D15" s="2"/>
      <x:c r="E15" s="2"/>
      <x:c r="F15" s="2"/>
      <x:c r="G15" s="2"/>
    </x:row>
    <x:row r="16">
      <x:c r="A16" s="10" t="str">
        <x:v>Method and assumptions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Example rubric: claimed 0.5, documented 0.75, demonstrated 1.0. A contracted future promise is a delivery</x:v>
      </x:c>
      <x:c r="B17" s="2"/>
      <x:c r="C17" s="2"/>
      <x:c r="D17" s="2"/>
      <x:c r="E17" s="2"/>
      <x:c r="F17" s="2"/>
      <x:c r="G17" s="2"/>
    </x:row>
    <x:row r="18" ht="22" customHeight="1">
      <x:c r="A18" s="2" t="str">
        <x:v>condition, not proof of present capability. Weighted points = weight × score / 4 × evidence factor.</x:v>
      </x:c>
      <x:c r="B18" s="2"/>
      <x:c r="C18" s="2"/>
      <x:c r="D18" s="2"/>
      <x:c r="E18" s="2"/>
      <x:c r="F18" s="2"/>
      <x:c r="G18" s="2"/>
    </x:row>
    <x:row r="19" ht="22" customHeight="1">
      <x:c r="A19" s="2" t="str">
        <x:v>Weights must total 100. Keep failed or pending mandatory gates outside the passing set.</x:v>
      </x:c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</x:sheetData>
  <x:dataValidations count="1">
    <x:dataValidation type="whole" operator="between" sqref="C8:C12">
      <x:formula1>0</x:formula1>
      <x:formula2>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NGO ERP RFP Builder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Section</x:v>
      </x:c>
      <x:c r="B7" s="6" t="str">
        <x:v>Requirement or clause</x:v>
      </x:c>
      <x:c r="C7" s="6" t="str">
        <x:v>Vendor response</x:v>
      </x:c>
      <x:c r="D7" s="6" t="str">
        <x:v>Fit class</x:v>
      </x:c>
      <x:c r="E7" s="6" t="str">
        <x:v>Evidence</x:v>
      </x:c>
      <x:c r="F7" s="6" t="str">
        <x:v>Cost or exclusion</x:v>
      </x:c>
      <x:c r="G7" s="6" t="str">
        <x:v>Owner</x:v>
      </x:c>
    </x:row>
    <x:row r="8" ht="72" customHeight="1">
      <x:c r="A8" s="9" t="str">
        <x:v>Operating scope</x:v>
      </x:c>
      <x:c r="B8" s="9" t="str">
        <x:v>List entities, countries, users and phase-one workflows</x:v>
      </x:c>
      <x:c r="C8" s="9" t="str"/>
      <x:c r="D8" s="9" t="str"/>
      <x:c r="E8" s="9" t="str"/>
      <x:c r="F8" s="9" t="str"/>
      <x:c r="G8" s="9" t="str">
        <x:v>Procurement</x:v>
      </x:c>
    </x:row>
    <x:row r="9" ht="72" customHeight="1">
      <x:c r="A9" s="9" t="str">
        <x:v>Budget control</x:v>
      </x:c>
      <x:c r="B9" s="9" t="str">
        <x:v>Demonstrate FIN-01 with the supplied dataset</x:v>
      </x:c>
      <x:c r="C9" s="9" t="str"/>
      <x:c r="D9" s="9" t="str"/>
      <x:c r="E9" s="9" t="str"/>
      <x:c r="F9" s="9" t="str"/>
      <x:c r="G9" s="9" t="str">
        <x:v>Finance</x:v>
      </x:c>
    </x:row>
    <x:row r="10" ht="72" customHeight="1">
      <x:c r="A10" s="9" t="str">
        <x:v>Deployment</x:v>
      </x:c>
      <x:c r="B10" s="9" t="str">
        <x:v>Name infrastructure, application, backup and incident owners</x:v>
      </x:c>
      <x:c r="C10" s="9" t="str"/>
      <x:c r="D10" s="9" t="str"/>
      <x:c r="E10" s="9" t="str"/>
      <x:c r="F10" s="9" t="str"/>
      <x:c r="G10" s="9" t="str">
        <x:v>IT</x:v>
      </x:c>
    </x:row>
    <x:row r="11" ht="72" customHeight="1">
      <x:c r="A11" s="9" t="str">
        <x:v>AI</x:v>
      </x:c>
      <x:c r="B11" s="9" t="str">
        <x:v>Identify included workflow, source access, usage terms and human approval</x:v>
      </x:c>
      <x:c r="C11" s="9" t="str"/>
      <x:c r="D11" s="9" t="str"/>
      <x:c r="E11" s="9" t="str"/>
      <x:c r="F11" s="9" t="str"/>
      <x:c r="G11" s="9" t="str">
        <x:v>Programme</x:v>
      </x:c>
    </x:row>
    <x:row r="12" ht="72" customHeight="1">
      <x:c r="A12" s="9" t="str">
        <x:v>Exit</x:v>
      </x:c>
      <x:c r="B12" s="9" t="str">
        <x:v>Provide records, attachments and relationships in agreed usable formats</x:v>
      </x:c>
      <x:c r="C12" s="9" t="str"/>
      <x:c r="D12" s="9" t="str"/>
      <x:c r="E12" s="9" t="str"/>
      <x:c r="F12" s="9" t="str"/>
      <x:c r="G12" s="9" t="str">
        <x:v>IT</x:v>
      </x:c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>
      <x:c r="A16" s="10" t="str">
        <x:v>Method and assumptions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Use standard, configured, third-party, custom or unsupported as fit classes. Attach response date,</x:v>
      </x:c>
      <x:c r="B17" s="2"/>
      <x:c r="C17" s="2"/>
      <x:c r="D17" s="2"/>
      <x:c r="E17" s="2"/>
      <x:c r="F17" s="2"/>
      <x:c r="G17" s="2"/>
    </x:row>
    <x:row r="18" ht="22" customHeight="1">
      <x:c r="A18" s="2" t="str">
        <x:v>version and dependencies. Keep options separate from base scope and carry clarifications into the final</x:v>
      </x:c>
      <x:c r="B18" s="2"/>
      <x:c r="C18" s="2"/>
      <x:c r="D18" s="2"/>
      <x:c r="E18" s="2"/>
      <x:c r="F18" s="2"/>
      <x:c r="G18" s="2"/>
    </x:row>
    <x:row r="19" ht="22" customHeight="1">
      <x:c r="A19" s="2" t="str">
        <x:v>agreement.</x:v>
      </x:c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NGO ERP Demo / POC Workbook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Test</x:v>
      </x:c>
      <x:c r="B7" s="6" t="str">
        <x:v>Starting state and action</x:v>
      </x:c>
      <x:c r="C7" s="6" t="str">
        <x:v>Expected result</x:v>
      </x:c>
      <x:c r="D7" s="6" t="str">
        <x:v>Observed result</x:v>
      </x:c>
      <x:c r="E7" s="6" t="str">
        <x:v>Status</x:v>
      </x:c>
      <x:c r="F7" s="6" t="str">
        <x:v>Evidence</x:v>
      </x:c>
      <x:c r="G7" s="6" t="str">
        <x:v>Owner</x:v>
      </x:c>
    </x:row>
    <x:row r="8" ht="72" customHeight="1">
      <x:c r="A8" s="9" t="str">
        <x:v>DEM-01</x:v>
      </x:c>
      <x:c r="B8" s="9" t="str">
        <x:v>Budget 20000; actuals 5000; commitments 3000</x:v>
      </x:c>
      <x:c r="C8" s="9" t="str">
        <x:v>Available 12000</x:v>
      </x:c>
      <x:c r="D8" s="9" t="str"/>
      <x:c r="E8" s="9" t="str">
        <x:v>Not tested</x:v>
      </x:c>
      <x:c r="F8" s="9" t="str"/>
      <x:c r="G8" s="9" t="str">
        <x:v>Finance</x:v>
      </x:c>
    </x:row>
    <x:row r="9" ht="72" customHeight="1">
      <x:c r="A9" s="9" t="str">
        <x:v>DEM-02</x:v>
      </x:c>
      <x:c r="B9" s="9" t="str">
        <x:v>Approve eligible order 2000</x:v>
      </x:c>
      <x:c r="C9" s="9" t="str">
        <x:v>Commitments 5000; available 10000</x:v>
      </x:c>
      <x:c r="D9" s="9" t="str"/>
      <x:c r="E9" s="9" t="str">
        <x:v>Not tested</x:v>
      </x:c>
      <x:c r="F9" s="9" t="str"/>
      <x:c r="G9" s="9" t="str">
        <x:v>Procurement</x:v>
      </x:c>
    </x:row>
    <x:row r="10" ht="72" customHeight="1">
      <x:c r="A10" s="9" t="str">
        <x:v>DEM-03</x:v>
      </x:c>
      <x:c r="B10" s="9" t="str">
        <x:v>Invoice 800 of the order</x:v>
      </x:c>
      <x:c r="C10" s="9" t="str">
        <x:v>Actuals 5800; commitments 4200; available 10000</x:v>
      </x:c>
      <x:c r="D10" s="9" t="str"/>
      <x:c r="E10" s="9" t="str">
        <x:v>Not tested</x:v>
      </x:c>
      <x:c r="F10" s="9" t="str"/>
      <x:c r="G10" s="9" t="str">
        <x:v>Finance</x:v>
      </x:c>
    </x:row>
    <x:row r="11" ht="72" customHeight="1">
      <x:c r="A11" s="9" t="str">
        <x:v>DEM-04</x:v>
      </x:c>
      <x:c r="B11" s="9" t="str">
        <x:v>Cancel 500 of remaining order</x:v>
      </x:c>
      <x:c r="C11" s="9" t="str">
        <x:v>Commitments 3700; available 10500</x:v>
      </x:c>
      <x:c r="D11" s="9" t="str"/>
      <x:c r="E11" s="9" t="str">
        <x:v>Not tested</x:v>
      </x:c>
      <x:c r="F11" s="9" t="str"/>
      <x:c r="G11" s="9" t="str">
        <x:v>Procurement</x:v>
      </x:c>
    </x:row>
    <x:row r="12" ht="72" customHeight="1">
      <x:c r="A12" s="9" t="str">
        <x:v>DEM-05</x:v>
      </x:c>
      <x:c r="B12" s="9" t="str">
        <x:v>Replay accepted payment event</x:v>
      </x:c>
      <x:c r="C12" s="9" t="str">
        <x:v>One gift and posting; retry logged</x:v>
      </x:c>
      <x:c r="D12" s="9" t="str"/>
      <x:c r="E12" s="9" t="str">
        <x:v>Not tested</x:v>
      </x:c>
      <x:c r="F12" s="9" t="str"/>
      <x:c r="G12" s="9" t="str">
        <x:v>Integration</x:v>
      </x:c>
    </x:row>
    <x:row r="13" ht="72" customHeight="1">
      <x:c r="A13" s="9" t="str">
        <x:v>DEM-06</x:v>
      </x:c>
      <x:c r="B13" s="9" t="str">
        <x:v>Revoke restricted award access</x:v>
      </x:c>
      <x:c r="C13" s="9" t="str">
        <x:v>Screen, direct request and export denied</x:v>
      </x:c>
      <x:c r="D13" s="9" t="str"/>
      <x:c r="E13" s="9" t="str">
        <x:v>Not tested</x:v>
      </x:c>
      <x:c r="F13" s="9" t="str"/>
      <x:c r="G13" s="9" t="str">
        <x:v>Security</x:v>
      </x:c>
    </x:row>
    <x:row r="14" ht="72" customHeight="1">
      <x:c r="A14" s="9" t="str">
        <x:v>DEM-07</x:v>
      </x:c>
      <x:c r="B14" s="9" t="str">
        <x:v>Ask AI about missing partner report</x:v>
      </x:c>
      <x:c r="C14" s="9" t="str">
        <x:v>Missing evidence exposed; draft not approved</x:v>
      </x:c>
      <x:c r="D14" s="9" t="str"/>
      <x:c r="E14" s="9" t="str">
        <x:v>Not tested</x:v>
      </x:c>
      <x:c r="F14" s="9" t="str"/>
      <x:c r="G14" s="9" t="str">
        <x:v>Grant owner</x:v>
      </x:c>
    </x:row>
    <x:row r="15">
      <x:c r="A15" s="2"/>
      <x:c r="B15" s="2"/>
      <x:c r="C15" s="2"/>
      <x:c r="D15" s="2"/>
      <x:c r="E15" s="2"/>
      <x:c r="F15" s="2"/>
      <x:c r="G15" s="2"/>
    </x:row>
    <x:row r="16">
      <x:c r="A16" s="2"/>
      <x:c r="B16" s="2"/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10" t="str">
        <x:v>Method and assumptions</x:v>
      </x:c>
      <x:c r="B18" s="2"/>
      <x:c r="C18" s="2"/>
      <x:c r="D18" s="2"/>
      <x:c r="E18" s="2"/>
      <x:c r="F18" s="2"/>
      <x:c r="G18" s="2"/>
    </x:row>
    <x:row r="19" ht="22" customHeight="1">
      <x:c r="A19" s="2" t="str">
        <x:v>Use pass, partial, fail or not demonstrated after the session. Record environment and configuration with</x:v>
      </x:c>
      <x:c r="B19" s="2"/>
      <x:c r="C19" s="2"/>
      <x:c r="D19" s="2"/>
      <x:c r="E19" s="2"/>
      <x:c r="F19" s="2"/>
      <x:c r="G19" s="2"/>
    </x:row>
    <x:row r="20" ht="22" customHeight="1">
      <x:c r="A20" s="2" t="str">
        <x:v>each evidence reference. A pre-purchase demo does not replace acceptance of the delivered configuration.</x:v>
      </x:c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>
      <x:c r="A23" s="2"/>
      <x:c r="B23" s="2"/>
      <x:c r="C23" s="2"/>
      <x:c r="D23" s="2"/>
      <x:c r="E23" s="2"/>
      <x:c r="F23" s="2"/>
      <x:c r="G23" s="2"/>
    </x:row>
    <x:row r="24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694086"/>
  </x:sheetPr>
  <x:sheetViews>
    <x:sheetView showGridLines="0" workbookViewId="0"/>
  </x:sheetViews>
  <x:sheetFormatPr defaultRowHeight="15"/>
  <x:cols>
    <x:col min="1" max="1" width="32.5" hidden="0" customWidth="1"/>
    <x:col min="2" max="2" width="32.5" hidden="0" customWidth="1"/>
    <x:col min="3" max="3" width="32.5" hidden="0" customWidth="1"/>
  </x:cols>
  <x:sheetData>
    <x:row r="1">
      <x:c r="A1" s="2"/>
      <x:c r="B1" s="2"/>
      <x:c r="C1" s="2"/>
    </x:row>
    <x:row r="2">
      <x:c r="A2" s="3" t="str">
        <x:v>NGO ERP TCO Calculator</x:v>
      </x:c>
      <x:c r="B2" s="2"/>
      <x:c r="C2" s="2"/>
    </x:row>
    <x:row r="3">
      <x:c r="A3" s="2" t="str">
        <x:v>Editable examples. Replace with your approved scope and evidence.</x:v>
      </x:c>
      <x:c r="B3" s="2"/>
      <x:c r="C3" s="2"/>
    </x:row>
    <x:row r="4">
      <x:c r="A4" s="2"/>
      <x:c r="B4" s="2"/>
      <x:c r="C4" s="2"/>
    </x:row>
    <x:row r="5">
      <x:c r="A5" s="2" t="str">
        <x:v>Blank inputs remain unresolved. Example records are not measured customer results.</x:v>
      </x:c>
      <x:c r="B5" s="2"/>
      <x:c r="C5" s="2"/>
    </x:row>
    <x:row r="6">
      <x:c r="A6" s="2"/>
      <x:c r="B6" s="2"/>
      <x:c r="C6" s="2"/>
    </x:row>
    <x:row r="7" ht="34" customHeight="1">
      <x:c r="A7" s="6" t="str">
        <x:v>Input</x:v>
      </x:c>
      <x:c r="B7" s="6" t="str">
        <x:v>Value</x:v>
      </x:c>
      <x:c r="C7" s="6" t="str">
        <x:v>Basis</x:v>
      </x:c>
    </x:row>
    <x:row r="8" ht="43" customHeight="1">
      <x:c r="A8" s="9" t="str">
        <x:v>Users</x:v>
      </x:c>
      <x:c r="B8" s="14" t="n">
        <x:v>100</x:v>
      </x:c>
      <x:c r="C8" s="9" t="str">
        <x:v>Planning assumption</x:v>
      </x:c>
    </x:row>
    <x:row r="9" ht="43" customHeight="1">
      <x:c r="A9" s="9" t="str">
        <x:v>USD per user per month</x:v>
      </x:c>
      <x:c r="B9" s="14" t="n">
        <x:v>8</x:v>
      </x:c>
      <x:c r="C9" s="9" t="str">
        <x:v>Causeway starting rate, product-owner confirmed 19 September 2026</x:v>
      </x:c>
    </x:row>
    <x:row r="10" ht="43" customHeight="1">
      <x:c r="A10" s="9" t="str">
        <x:v>Years</x:v>
      </x:c>
      <x:c r="B10" s="14" t="n">
        <x:v>3</x:v>
      </x:c>
      <x:c r="C10" s="9" t="str">
        <x:v>Planning horizon</x:v>
      </x:c>
    </x:row>
    <x:row r="11" ht="43" customHeight="1">
      <x:c r="A11" s="9" t="str">
        <x:v>One-time implementation USD</x:v>
      </x:c>
      <x:c r="B11" s="14"/>
      <x:c r="C11" s="9" t="str">
        <x:v>Separately scoped quote required</x:v>
      </x:c>
    </x:row>
    <x:row r="12" ht="43" customHeight="1">
      <x:c r="A12" s="9" t="str">
        <x:v>One-time integration and migration USD</x:v>
      </x:c>
      <x:c r="B12" s="14"/>
      <x:c r="C12" s="9" t="str">
        <x:v>Exclude amounts already in implementation</x:v>
      </x:c>
    </x:row>
    <x:row r="13" ht="43" customHeight="1">
      <x:c r="A13" s="9" t="str">
        <x:v>Annual hosting and support USD</x:v>
      </x:c>
      <x:c r="B13" s="14"/>
      <x:c r="C13" s="9" t="str">
        <x:v>Only separately charged services</x:v>
      </x:c>
    </x:row>
    <x:row r="14" ht="43" customHeight="1">
      <x:c r="A14" s="9" t="str">
        <x:v>Annual provider costs USD</x:v>
      </x:c>
      <x:c r="B14" s="14"/>
      <x:c r="C14" s="9" t="str">
        <x:v>Gateways, SMS and APIs where applicable</x:v>
      </x:c>
    </x:row>
    <x:row r="15" ht="43" customHeight="1">
      <x:c r="A15" s="9" t="str">
        <x:v>Annual internal effort USD</x:v>
      </x:c>
      <x:c r="B15" s="14"/>
      <x:c r="C15" s="9" t="str">
        <x:v>Approved staff time or backfill</x:v>
      </x:c>
    </x:row>
    <x:row r="16" ht="43" customHeight="1">
      <x:c r="A16" s="9" t="str">
        <x:v>Software over period USD</x:v>
      </x:c>
      <x:c r="B16" s="15" t="n">
        <x:f>IF(COUNT(B8:B10)&lt;3,"Unresolved",B8*B9*12*B10)</x:f>
        <x:v>28800</x:v>
      </x:c>
      <x:c r="C16" s="9" t="str">
        <x:v>Users × monthly rate × 12 × years</x:v>
      </x:c>
    </x:row>
    <x:row r="17" ht="43" customHeight="1">
      <x:c r="A17" s="9" t="str">
        <x:v>Complete TCO USD</x:v>
      </x:c>
      <x:c r="B17" s="15" t="str">
        <x:f>IF(COUNT(B8:B15)&lt;8,"Unresolved",B16+SUM(B11:B12)+SUM(B13:B15)*B10)</x:f>
        <x:v>Unresolved</x:v>
      </x:c>
      <x:c r="C17" s="9" t="str">
        <x:v>Software + one-time costs + annual separate costs × years</x:v>
      </x:c>
    </x:row>
    <x:row r="18">
      <x:c r="A18" s="2"/>
      <x:c r="B18" s="2"/>
      <x:c r="C18" s="2"/>
    </x:row>
    <x:row r="19">
      <x:c r="A19" s="2"/>
      <x:c r="B19" s="2"/>
      <x:c r="C19" s="2"/>
    </x:row>
    <x:row r="20">
      <x:c r="A20" s="2"/>
      <x:c r="B20" s="2"/>
      <x:c r="C20" s="2"/>
    </x:row>
    <x:row r="21">
      <x:c r="A21" s="10" t="str">
        <x:v>Method and assumptions</x:v>
      </x:c>
      <x:c r="B21" s="2"/>
      <x:c r="C21" s="2"/>
    </x:row>
    <x:row r="22" ht="22" customHeight="1">
      <x:c r="A22" s="2" t="str">
        <x:v>Use one currency and tax basis. Enter an evidenced zero for a cost that does not apply. The default</x:v>
      </x:c>
      <x:c r="B22" s="2"/>
      <x:c r="C22" s="2"/>
    </x:row>
    <x:row r="23" ht="22" customHeight="1">
      <x:c r="A23" s="2" t="str">
        <x:v>starting-rate software is $28,800 for 100 users over three years; complete TCO stays unresolved until all</x:v>
      </x:c>
      <x:c r="B23" s="2"/>
      <x:c r="C23" s="2"/>
    </x:row>
    <x:row r="24" ht="22" customHeight="1">
      <x:c r="A24" s="2" t="str">
        <x:v>material cost inputs are supplied. Constant users and price are planning assumptions, not renewal</x:v>
      </x:c>
      <x:c r="B24" s="2"/>
      <x:c r="C24" s="2"/>
    </x:row>
    <x:row r="25" ht="22" customHeight="1">
      <x:c r="A25" s="2" t="str">
        <x:v>guarantees.</x:v>
      </x:c>
      <x:c r="B25" s="2"/>
      <x:c r="C25" s="2"/>
    </x:row>
    <x:row r="26">
      <x:c r="A26" s="2"/>
      <x:c r="B26" s="2"/>
      <x:c r="C26" s="2"/>
    </x:row>
    <x:row r="27">
      <x:c r="A27" s="2"/>
      <x:c r="B27" s="2"/>
      <x:c r="C27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694086"/>
  </x:sheetPr>
  <x:sheetViews>
    <x:sheetView showGridLines="0" workbookViewId="0"/>
  </x:sheetViews>
  <x:sheetFormatPr defaultRowHeight="15"/>
  <x:cols>
    <x:col min="1" max="1" width="32.5" hidden="0" customWidth="1"/>
    <x:col min="2" max="2" width="32.5" hidden="0" customWidth="1"/>
    <x:col min="3" max="3" width="32.5" hidden="0" customWidth="1"/>
  </x:cols>
  <x:sheetData>
    <x:row r="1">
      <x:c r="A1" s="2"/>
      <x:c r="B1" s="2"/>
      <x:c r="C1" s="2"/>
    </x:row>
    <x:row r="2">
      <x:c r="A2" s="3" t="str">
        <x:v>Multi-Currency Grant Calculator</x:v>
      </x:c>
      <x:c r="B2" s="2"/>
      <x:c r="C2" s="2"/>
    </x:row>
    <x:row r="3">
      <x:c r="A3" s="2" t="str">
        <x:v>Editable examples. Replace with your approved scope and evidence.</x:v>
      </x:c>
      <x:c r="B3" s="2"/>
      <x:c r="C3" s="2"/>
    </x:row>
    <x:row r="4">
      <x:c r="A4" s="2"/>
      <x:c r="B4" s="2"/>
      <x:c r="C4" s="2"/>
    </x:row>
    <x:row r="5">
      <x:c r="A5" s="2" t="str">
        <x:v>Blank inputs remain unresolved. Example records are not measured customer results.</x:v>
      </x:c>
      <x:c r="B5" s="2"/>
      <x:c r="C5" s="2"/>
    </x:row>
    <x:row r="6">
      <x:c r="A6" s="2"/>
      <x:c r="B6" s="2"/>
      <x:c r="C6" s="2"/>
    </x:row>
    <x:row r="7" ht="34" customHeight="1">
      <x:c r="A7" s="6" t="str">
        <x:v>Input</x:v>
      </x:c>
      <x:c r="B7" s="6" t="str">
        <x:v>Value</x:v>
      </x:c>
      <x:c r="C7" s="6" t="str">
        <x:v>Basis</x:v>
      </x:c>
    </x:row>
    <x:row r="8" ht="43" customHeight="1">
      <x:c r="A8" s="9" t="str">
        <x:v>Invoice EUR</x:v>
      </x:c>
      <x:c r="B8" s="14" t="n">
        <x:v>2000</x:v>
      </x:c>
      <x:c r="C8" s="9" t="str">
        <x:v>Worked example</x:v>
      </x:c>
    </x:row>
    <x:row r="9" ht="43" customHeight="1">
      <x:c r="A9" s="9" t="str">
        <x:v>Posting rate GBP per EUR</x:v>
      </x:c>
      <x:c r="B9" s="16" t="n">
        <x:v>0.85</x:v>
      </x:c>
      <x:c r="C9" s="9" t="str">
        <x:v>Approved accounting rate</x:v>
      </x:c>
    </x:row>
    <x:row r="10" ht="43" customHeight="1">
      <x:c r="A10" s="9" t="str">
        <x:v>Settlement rate GBP per EUR</x:v>
      </x:c>
      <x:c r="B10" s="16" t="n">
        <x:v>0.86</x:v>
      </x:c>
      <x:c r="C10" s="9" t="str">
        <x:v>Bank settlement rate</x:v>
      </x:c>
    </x:row>
    <x:row r="11" ht="43" customHeight="1">
      <x:c r="A11" s="9" t="str">
        <x:v>Fee GBP</x:v>
      </x:c>
      <x:c r="B11" s="14" t="n">
        <x:v>5</x:v>
      </x:c>
      <x:c r="C11" s="9" t="str">
        <x:v>Separate provider charge</x:v>
      </x:c>
    </x:row>
    <x:row r="12" ht="43" customHeight="1">
      <x:c r="A12" s="9" t="str">
        <x:v>Liability GBP</x:v>
      </x:c>
      <x:c r="B12" s="15" t="n">
        <x:f>IF(COUNT(B8:B9)&lt;2,"Unresolved",B8*B9)</x:f>
        <x:v>1700</x:v>
      </x:c>
      <x:c r="C12" s="9" t="str">
        <x:v>Invoice × posting rate</x:v>
      </x:c>
    </x:row>
    <x:row r="13" ht="43" customHeight="1">
      <x:c r="A13" s="9" t="str">
        <x:v>Settlement before fee GBP</x:v>
      </x:c>
      <x:c r="B13" s="15" t="n">
        <x:f>IF(COUNT(B8,B10)&lt;2,"Unresolved",B8*B10)</x:f>
        <x:v>1720</x:v>
      </x:c>
      <x:c r="C13" s="9" t="str">
        <x:v>Invoice × settlement rate</x:v>
      </x:c>
    </x:row>
    <x:row r="14" ht="43" customHeight="1">
      <x:c r="A14" s="9" t="str">
        <x:v>Settlement difference GBP</x:v>
      </x:c>
      <x:c r="B14" s="15" t="n">
        <x:f>IF(COUNT(B12:B13)&lt;2,"Unresolved",B13-B12)</x:f>
        <x:v>20</x:v>
      </x:c>
      <x:c r="C14" s="9" t="str">
        <x:v>Settlement less liability</x:v>
      </x:c>
    </x:row>
    <x:row r="15" ht="43" customHeight="1">
      <x:c r="A15" s="9" t="str">
        <x:v>Total cash paid GBP</x:v>
      </x:c>
      <x:c r="B15" s="15" t="n">
        <x:f>IF(COUNT(B11,B13)&lt;2,"Unresolved",SUM(B11,B13))</x:f>
        <x:v>1725</x:v>
      </x:c>
      <x:c r="C15" s="9" t="str">
        <x:v>Settlement plus fee</x:v>
      </x:c>
    </x:row>
    <x:row r="16">
      <x:c r="A16" s="2"/>
      <x:c r="B16" s="2"/>
      <x:c r="C16" s="2"/>
    </x:row>
    <x:row r="17">
      <x:c r="A17" s="2"/>
      <x:c r="B17" s="2"/>
      <x:c r="C17" s="2"/>
    </x:row>
    <x:row r="18">
      <x:c r="A18" s="2"/>
      <x:c r="B18" s="2"/>
      <x:c r="C18" s="2"/>
    </x:row>
    <x:row r="19">
      <x:c r="A19" s="10" t="str">
        <x:v>Method and assumptions</x:v>
      </x:c>
      <x:c r="B19" s="2"/>
      <x:c r="C19" s="2"/>
    </x:row>
    <x:row r="20" ht="22" customHeight="1">
      <x:c r="A20" s="2" t="str">
        <x:v>Replace example rates with dated approved sources. This calculator explains arithmetic; the accounting</x:v>
      </x:c>
      <x:c r="B20" s="2"/>
      <x:c r="C20" s="2"/>
    </x:row>
    <x:row r="21" ht="22" customHeight="1">
      <x:c r="A21" s="2" t="str">
        <x:v>treatment and donor conversion rule follow the applicable policy and agreement. Do not combine</x:v>
      </x:c>
      <x:c r="B21" s="2"/>
      <x:c r="C21" s="2"/>
    </x:row>
    <x:row r="22" ht="22" customHeight="1">
      <x:c r="A22" s="2" t="str">
        <x:v>transaction, entity and donor currencies without naming each basis.</x:v>
      </x:c>
      <x:c r="B22" s="2"/>
      <x:c r="C22" s="2"/>
    </x:row>
    <x:row r="23">
      <x:c r="A23" s="2"/>
      <x:c r="B23" s="2"/>
      <x:c r="C23" s="2"/>
    </x:row>
    <x:row r="24">
      <x:c r="A24" s="2"/>
      <x:c r="B24" s="2"/>
      <x:c r="C24" s="2"/>
    </x:row>
    <x:row r="25">
      <x:c r="A25" s="2"/>
      <x:c r="B25" s="2"/>
      <x:c r="C25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  <x:col min="8" max="8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Restricted Fund Tracker</x:v>
      </x:c>
      <x:c r="B2" s="2"/>
      <x:c r="C2" s="2"/>
      <x:c r="D2" s="2"/>
      <x:c r="E2" s="2"/>
      <x:c r="F2" s="2"/>
      <x:c r="G2" s="2"/>
      <x:c r="H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4" customHeight="1">
      <x:c r="A7" s="6" t="str">
        <x:v>Grant</x:v>
      </x:c>
      <x:c r="B7" s="6" t="str">
        <x:v>Currency</x:v>
      </x:c>
      <x:c r="C7" s="6" t="str">
        <x:v>Budget</x:v>
      </x:c>
      <x:c r="D7" s="6" t="str">
        <x:v>Actuals</x:v>
      </x:c>
      <x:c r="E7" s="6" t="str">
        <x:v>Open commitments</x:v>
      </x:c>
      <x:c r="F7" s="6" t="str">
        <x:v>Available</x:v>
      </x:c>
      <x:c r="G7" s="6" t="str">
        <x:v>Eligibility review</x:v>
      </x:c>
      <x:c r="H7" s="6" t="str">
        <x:v>Owner</x:v>
      </x:c>
    </x:row>
    <x:row r="8" ht="72" customHeight="1">
      <x:c r="A8" s="9" t="str">
        <x:v>EDU-01</x:v>
      </x:c>
      <x:c r="B8" s="14" t="str">
        <x:v>USD</x:v>
      </x:c>
      <x:c r="C8" s="14" t="n">
        <x:v>10000</x:v>
      </x:c>
      <x:c r="D8" s="14" t="n">
        <x:v>6000</x:v>
      </x:c>
      <x:c r="E8" s="14" t="n">
        <x:v>2000</x:v>
      </x:c>
      <x:c r="F8" s="15" t="n">
        <x:f>IF(COUNT(C8:E8)&lt;3,"Unresolved",C8-SUM(D8:E8))</x:f>
        <x:v>2000</x:v>
      </x:c>
      <x:c r="G8" s="9" t="str">
        <x:v>Pending</x:v>
      </x:c>
      <x:c r="H8" s="9" t="str">
        <x:v>Grant owner</x:v>
      </x:c>
    </x:row>
    <x:row r="9" ht="72" customHeight="1">
      <x:c r="A9" s="9" t="str">
        <x:v>HLT-02</x:v>
      </x:c>
      <x:c r="B9" s="14" t="str">
        <x:v>USD</x:v>
      </x:c>
      <x:c r="C9" s="14" t="n">
        <x:v>5000</x:v>
      </x:c>
      <x:c r="D9" s="14" t="n">
        <x:v>1500</x:v>
      </x:c>
      <x:c r="E9" s="14" t="n">
        <x:v>500</x:v>
      </x:c>
      <x:c r="F9" s="15" t="n">
        <x:f>IF(COUNT(C9:E9)&lt;3,"Unresolved",C9-SUM(D9:E9))</x:f>
        <x:v>3000</x:v>
      </x:c>
      <x:c r="G9" s="9" t="str">
        <x:v>Pending</x:v>
      </x:c>
      <x:c r="H9" s="9" t="str">
        <x:v>Grant owner</x:v>
      </x:c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10" t="str">
        <x:v>Method and assumptions</x:v>
      </x:c>
      <x:c r="B13" s="2"/>
      <x:c r="C13" s="2"/>
      <x:c r="D13" s="2"/>
      <x:c r="E13" s="2"/>
      <x:c r="F13" s="2"/>
      <x:c r="G13" s="2"/>
      <x:c r="H13" s="2"/>
    </x:row>
    <x:row r="14" ht="22" customHeight="1">
      <x:c r="A14" s="2" t="str">
        <x:v>Available = budget minus actuals minus open commitments. Invoicing an existing commitment transfers value</x:v>
      </x:c>
      <x:c r="B14" s="2"/>
      <x:c r="C14" s="2"/>
      <x:c r="D14" s="2"/>
      <x:c r="E14" s="2"/>
      <x:c r="F14" s="2"/>
      <x:c r="G14" s="2"/>
      <x:c r="H14" s="2"/>
    </x:row>
    <x:row r="15" ht="22" customHeight="1">
      <x:c r="A15" s="2" t="str">
        <x:v>to actuals; it must not count the same obligation twice. Availability does not override eligibility,</x:v>
      </x:c>
      <x:c r="B15" s="2"/>
      <x:c r="C15" s="2"/>
      <x:c r="D15" s="2"/>
      <x:c r="E15" s="2"/>
      <x:c r="F15" s="2"/>
      <x:c r="G15" s="2"/>
      <x:c r="H15" s="2"/>
    </x:row>
    <x:row r="16" ht="22" customHeight="1">
      <x:c r="A16" s="2" t="str">
        <x:v>award dates or approval requirements.</x:v>
      </x:c>
      <x:c r="B16" s="2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ERP Readiness Assessment</x:v>
      </x:c>
      <x:c r="B2" s="2"/>
      <x:c r="C2" s="2"/>
      <x:c r="D2" s="2"/>
      <x:c r="E2" s="2"/>
      <x:c r="F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4" customHeight="1">
      <x:c r="A7" s="6" t="str">
        <x:v>Area</x:v>
      </x:c>
      <x:c r="B7" s="6" t="str">
        <x:v>Required evidence</x:v>
      </x:c>
      <x:c r="C7" s="6" t="str">
        <x:v>Owner</x:v>
      </x:c>
      <x:c r="D7" s="6" t="str">
        <x:v>Status</x:v>
      </x:c>
      <x:c r="E7" s="6" t="str">
        <x:v>Evidence reference</x:v>
      </x:c>
      <x:c r="F7" s="6" t="str">
        <x:v>Next action</x:v>
      </x:c>
    </x:row>
    <x:row r="8" ht="72" customHeight="1">
      <x:c r="A8" s="9" t="str">
        <x:v>Operating model</x:v>
      </x:c>
      <x:c r="B8" s="9" t="str">
        <x:v>Entity and process ownership agreed</x:v>
      </x:c>
      <x:c r="C8" s="9" t="str">
        <x:v>Sponsor</x:v>
      </x:c>
      <x:c r="D8" s="9" t="str">
        <x:v>Pending</x:v>
      </x:c>
      <x:c r="E8" s="9" t="str"/>
      <x:c r="F8" s="9" t="str"/>
    </x:row>
    <x:row r="9" ht="72" customHeight="1">
      <x:c r="A9" s="9" t="str">
        <x:v>Data</x:v>
      </x:c>
      <x:c r="B9" s="9" t="str">
        <x:v>Opening counts, balances and relationships reconciled</x:v>
      </x:c>
      <x:c r="C9" s="9" t="str">
        <x:v>Finance</x:v>
      </x:c>
      <x:c r="D9" s="9" t="str">
        <x:v>Pending</x:v>
      </x:c>
      <x:c r="E9" s="9" t="str"/>
      <x:c r="F9" s="9" t="str"/>
    </x:row>
    <x:row r="10" ht="72" customHeight="1">
      <x:c r="A10" s="9" t="str">
        <x:v>Interfaces</x:v>
      </x:c>
      <x:c r="B10" s="9" t="str">
        <x:v>Normal and failed-event tests accepted</x:v>
      </x:c>
      <x:c r="C10" s="9" t="str">
        <x:v>IT</x:v>
      </x:c>
      <x:c r="D10" s="9" t="str">
        <x:v>Pending</x:v>
      </x:c>
      <x:c r="E10" s="9" t="str"/>
      <x:c r="F10" s="9" t="str"/>
    </x:row>
    <x:row r="11" ht="72" customHeight="1">
      <x:c r="A11" s="9" t="str">
        <x:v>People</x:v>
      </x:c>
      <x:c r="B11" s="9" t="str">
        <x:v>Users complete role-based scenarios</x:v>
      </x:c>
      <x:c r="C11" s="9" t="str">
        <x:v>Country lead</x:v>
      </x:c>
      <x:c r="D11" s="9" t="str">
        <x:v>Pending</x:v>
      </x:c>
      <x:c r="E11" s="9" t="str"/>
      <x:c r="F11" s="9" t="str"/>
    </x:row>
    <x:row r="12" ht="72" customHeight="1">
      <x:c r="A12" s="9" t="str">
        <x:v>Recovery</x:v>
      </x:c>
      <x:c r="B12" s="9" t="str">
        <x:v>Restore and transaction reconciliation accepted</x:v>
      </x:c>
      <x:c r="C12" s="9" t="str">
        <x:v>IT</x:v>
      </x:c>
      <x:c r="D12" s="9" t="str">
        <x:v>Pending</x:v>
      </x:c>
      <x:c r="E12" s="9" t="str"/>
      <x:c r="F12" s="9" t="str"/>
    </x:row>
    <x:row r="13" ht="72" customHeight="1">
      <x:c r="A13" s="9" t="str">
        <x:v>Support</x:v>
      </x:c>
      <x:c r="B13" s="9" t="str">
        <x:v>Coverage and escalation active</x:v>
      </x:c>
      <x:c r="C13" s="9" t="str">
        <x:v>Service owner</x:v>
      </x:c>
      <x:c r="D13" s="9" t="str">
        <x:v>Pending</x:v>
      </x:c>
      <x:c r="E13" s="9" t="str"/>
      <x:c r="F13" s="9" t="str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10" t="str">
        <x:v>Method and assumptions</x:v>
      </x:c>
      <x:c r="B17" s="2"/>
      <x:c r="C17" s="2"/>
      <x:c r="D17" s="2"/>
      <x:c r="E17" s="2"/>
      <x:c r="F17" s="2"/>
    </x:row>
    <x:row r="18" ht="22" customHeight="1">
      <x:c r="A18" s="2" t="str">
        <x:v>Use Ready, Pending or Failed. Any Pending or Failed mandatory area keeps the overall decision pending.</x:v>
      </x:c>
      <x:c r="B18" s="2"/>
      <x:c r="C18" s="2"/>
      <x:c r="D18" s="2"/>
      <x:c r="E18" s="2"/>
      <x:c r="F18" s="2"/>
    </x:row>
    <x:row r="19" ht="22" customHeight="1">
      <x:c r="A19" s="2" t="str">
        <x:v>Record the signatory and decision date before cutover; this is an evidence register, not a percentage</x:v>
      </x:c>
      <x:c r="B19" s="2"/>
      <x:c r="C19" s="2"/>
      <x:c r="D19" s="2"/>
      <x:c r="E19" s="2"/>
      <x:c r="F19" s="2"/>
    </x:row>
    <x:row r="20" ht="22" customHeight="1">
      <x:c r="A20" s="2" t="str">
        <x:v>maturity score.</x:v>
      </x:c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Global Compliance Controls Matrix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Control</x:v>
      </x:c>
      <x:c r="B7" s="6" t="str">
        <x:v>Applicability</x:v>
      </x:c>
      <x:c r="C7" s="6" t="str">
        <x:v>System control</x:v>
      </x:c>
      <x:c r="D7" s="6" t="str">
        <x:v>Evidence</x:v>
      </x:c>
      <x:c r="E7" s="6" t="str">
        <x:v>Owner</x:v>
      </x:c>
      <x:c r="F7" s="6" t="str">
        <x:v>Source and review date</x:v>
      </x:c>
      <x:c r="G7" s="6" t="str">
        <x:v>Status</x:v>
      </x:c>
    </x:row>
    <x:row r="8" ht="72" customHeight="1">
      <x:c r="A8" s="9" t="str">
        <x:v>Access</x:v>
      </x:c>
      <x:c r="B8" s="9" t="str">
        <x:v>All approved entities</x:v>
      </x:c>
      <x:c r="C8" s="9" t="str">
        <x:v>Role and record-level access</x:v>
      </x:c>
      <x:c r="D8" s="9" t="str">
        <x:v>Revoked-user screen and export test</x:v>
      </x:c>
      <x:c r="E8" s="9" t="str">
        <x:v>Security</x:v>
      </x:c>
      <x:c r="F8" s="9" t="str"/>
      <x:c r="G8" s="9" t="str">
        <x:v>Not tested</x:v>
      </x:c>
    </x:row>
    <x:row r="9" ht="72" customHeight="1">
      <x:c r="A9" s="9" t="str">
        <x:v>Award conditions</x:v>
      </x:c>
      <x:c r="B9" s="9" t="str">
        <x:v>Relevant grant and period</x:v>
      </x:c>
      <x:c r="C9" s="9" t="str">
        <x:v>Eligibility and budget checks</x:v>
      </x:c>
      <x:c r="D9" s="9" t="str">
        <x:v>Rejected cost and amendment test</x:v>
      </x:c>
      <x:c r="E9" s="9" t="str">
        <x:v>Grant owner</x:v>
      </x:c>
      <x:c r="F9" s="9" t="str"/>
      <x:c r="G9" s="9" t="str">
        <x:v>Not tested</x:v>
      </x:c>
    </x:row>
    <x:row r="10" ht="72" customHeight="1">
      <x:c r="A10" s="9" t="str">
        <x:v>Local reporting</x:v>
      </x:c>
      <x:c r="B10" s="9" t="str">
        <x:v>Country and legal entity</x:v>
      </x:c>
      <x:c r="C10" s="9" t="str">
        <x:v>Versioned account and report mapping</x:v>
      </x:c>
      <x:c r="D10" s="9" t="str">
        <x:v>Reconciled return workpaper</x:v>
      </x:c>
      <x:c r="E10" s="9" t="str">
        <x:v>Local finance</x:v>
      </x:c>
      <x:c r="F10" s="9" t="str"/>
      <x:c r="G10" s="9" t="str">
        <x:v>Not tested</x:v>
      </x:c>
    </x:row>
    <x:row r="11" ht="72" customHeight="1">
      <x:c r="A11" s="9" t="str">
        <x:v>Retention</x:v>
      </x:c>
      <x:c r="B11" s="9" t="str">
        <x:v>Record category and legal holds</x:v>
      </x:c>
      <x:c r="C11" s="9" t="str">
        <x:v>Approved disposal workflow</x:v>
      </x:c>
      <x:c r="D11" s="9" t="str">
        <x:v>Authorisation and disposal evidence</x:v>
      </x:c>
      <x:c r="E11" s="9" t="str">
        <x:v>Privacy</x:v>
      </x:c>
      <x:c r="F11" s="9" t="str"/>
      <x:c r="G11" s="9" t="str">
        <x:v>Not tested</x:v>
      </x:c>
    </x:row>
    <x:row r="12" ht="72" customHeight="1">
      <x:c r="A12" s="9" t="str">
        <x:v>Audit export</x:v>
      </x:c>
      <x:c r="B12" s="9" t="str">
        <x:v>Required record scope</x:v>
      </x:c>
      <x:c r="C12" s="9" t="str">
        <x:v>Linked records and change history</x:v>
      </x:c>
      <x:c r="D12" s="9" t="str">
        <x:v>Independent reconstruction</x:v>
      </x:c>
      <x:c r="E12" s="9" t="str">
        <x:v>Finance</x:v>
      </x:c>
      <x:c r="F12" s="9" t="str"/>
      <x:c r="G12" s="9" t="str">
        <x:v>Not tested</x:v>
      </x:c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>
      <x:c r="A16" s="10" t="str">
        <x:v>Method and assumptions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Record the authority, operative provision, period, applicability decision and access date. This matrix</x:v>
      </x:c>
      <x:c r="B17" s="2"/>
      <x:c r="C17" s="2"/>
      <x:c r="D17" s="2"/>
      <x:c r="E17" s="2"/>
      <x:c r="F17" s="2"/>
      <x:c r="G17" s="2"/>
    </x:row>
    <x:row r="18" ht="22" customHeight="1">
      <x:c r="A18" s="2" t="str">
        <x:v>does not assert legal compliance or product certification. Country-specific tests require the relevant</x:v>
      </x:c>
      <x:c r="B18" s="2"/>
      <x:c r="C18" s="2"/>
      <x:c r="D18" s="2"/>
      <x:c r="E18" s="2"/>
      <x:c r="F18" s="2"/>
      <x:c r="G18" s="2"/>
    </x:row>
    <x:row r="19" ht="22" customHeight="1">
      <x:c r="A19" s="2" t="str">
        <x:v>primary source and qualified applicability review.</x:v>
      </x:c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</x:cols>
  <x:sheetData>
    <x:row r="1">
      <x:c r="A1" s="2"/>
      <x:c r="B1" s="2"/>
      <x:c r="C1" s="2"/>
      <x:c r="D1" s="2"/>
      <x:c r="E1" s="2"/>
    </x:row>
    <x:row r="2">
      <x:c r="A2" s="3" t="str">
        <x:v>Grant-to-Impact Data Model</x:v>
      </x:c>
      <x:c r="B2" s="2"/>
      <x:c r="C2" s="2"/>
      <x:c r="D2" s="2"/>
      <x:c r="E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 ht="34" customHeight="1">
      <x:c r="A7" s="6" t="str">
        <x:v>Object</x:v>
      </x:c>
      <x:c r="B7" s="6" t="str">
        <x:v>Primary key</x:v>
      </x:c>
      <x:c r="C7" s="6" t="str">
        <x:v>Linked object</x:v>
      </x:c>
      <x:c r="D7" s="6" t="str">
        <x:v>Relationship</x:v>
      </x:c>
      <x:c r="E7" s="6" t="str">
        <x:v>Required evidence</x:v>
      </x:c>
    </x:row>
    <x:row r="8" ht="72" customHeight="1">
      <x:c r="A8" s="9" t="str">
        <x:v>Award</x:v>
      </x:c>
      <x:c r="B8" s="9" t="str">
        <x:v>award_id</x:v>
      </x:c>
      <x:c r="C8" s="9" t="str">
        <x:v>Budget version</x:v>
      </x:c>
      <x:c r="D8" s="9" t="str">
        <x:v>One award has versioned budgets</x:v>
      </x:c>
      <x:c r="E8" s="9" t="str">
        <x:v>Agreement and amendments</x:v>
      </x:c>
    </x:row>
    <x:row r="9" ht="72" customHeight="1">
      <x:c r="A9" s="9" t="str">
        <x:v>Purchase</x:v>
      </x:c>
      <x:c r="B9" s="9" t="str">
        <x:v>order_id</x:v>
      </x:c>
      <x:c r="C9" s="9" t="str">
        <x:v>Award and activity</x:v>
      </x:c>
      <x:c r="D9" s="9" t="str">
        <x:v>Many orders can support one activity</x:v>
      </x:c>
      <x:c r="E9" s="9" t="str">
        <x:v>Approval and coding</x:v>
      </x:c>
    </x:row>
    <x:row r="10" ht="72" customHeight="1">
      <x:c r="A10" s="9" t="str">
        <x:v>Expense</x:v>
      </x:c>
      <x:c r="B10" s="9" t="str">
        <x:v>entry_id</x:v>
      </x:c>
      <x:c r="C10" s="9" t="str">
        <x:v>Order and award</x:v>
      </x:c>
      <x:c r="D10" s="9" t="str">
        <x:v>One posting consumes relevant commitment</x:v>
      </x:c>
      <x:c r="E10" s="9" t="str">
        <x:v>Invoice and posting</x:v>
      </x:c>
    </x:row>
    <x:row r="11" ht="72" customHeight="1">
      <x:c r="A11" s="9" t="str">
        <x:v>Activity</x:v>
      </x:c>
      <x:c r="B11" s="9" t="str">
        <x:v>activity_id</x:v>
      </x:c>
      <x:c r="C11" s="9" t="str">
        <x:v>Programme</x:v>
      </x:c>
      <x:c r="D11" s="9" t="str">
        <x:v>Activities belong to an approved programme</x:v>
      </x:c>
      <x:c r="E11" s="9" t="str">
        <x:v>Delivery record</x:v>
      </x:c>
    </x:row>
    <x:row r="12" ht="72" customHeight="1">
      <x:c r="A12" s="9" t="str">
        <x:v>Observation</x:v>
      </x:c>
      <x:c r="B12" s="9" t="str">
        <x:v>observation_id</x:v>
      </x:c>
      <x:c r="C12" s="9" t="str">
        <x:v>Activity and indicator</x:v>
      </x:c>
      <x:c r="D12" s="9" t="str">
        <x:v>Many observations use one definition version</x:v>
      </x:c>
      <x:c r="E12" s="9" t="str">
        <x:v>Source and acceptance</x:v>
      </x:c>
    </x:row>
    <x:row r="13" ht="72" customHeight="1">
      <x:c r="A13" s="9" t="str">
        <x:v>Indicator</x:v>
      </x:c>
      <x:c r="B13" s="9" t="str">
        <x:v>indicator_id</x:v>
      </x:c>
      <x:c r="C13" s="9" t="str">
        <x:v>Definition version</x:v>
      </x:c>
      <x:c r="D13" s="9" t="str">
        <x:v>Output or outcome with stated denominator</x:v>
      </x:c>
      <x:c r="E13" s="9" t="str">
        <x:v>Method and reviewer</x:v>
      </x:c>
    </x:row>
    <x:row r="14">
      <x:c r="A14" s="2"/>
      <x:c r="B14" s="2"/>
      <x:c r="C14" s="2"/>
      <x:c r="D14" s="2"/>
      <x:c r="E14" s="2"/>
    </x:row>
    <x:row r="15">
      <x:c r="A15" s="2"/>
      <x:c r="B15" s="2"/>
      <x:c r="C15" s="2"/>
      <x:c r="D15" s="2"/>
      <x:c r="E15" s="2"/>
    </x:row>
    <x:row r="16">
      <x:c r="A16" s="2"/>
      <x:c r="B16" s="2"/>
      <x:c r="C16" s="2"/>
      <x:c r="D16" s="2"/>
      <x:c r="E16" s="2"/>
    </x:row>
    <x:row r="17">
      <x:c r="A17" s="10" t="str">
        <x:v>Method and assumptions</x:v>
      </x:c>
      <x:c r="B17" s="2"/>
      <x:c r="C17" s="2"/>
      <x:c r="D17" s="2"/>
      <x:c r="E17" s="2"/>
    </x:row>
    <x:row r="18" ht="22" customHeight="1">
      <x:c r="A18" s="2" t="str">
        <x:v>Aggregate expenses and observations separately to the agreed activity or programme grain before joining</x:v>
      </x:c>
      <x:c r="B18" s="2"/>
      <x:c r="C18" s="2"/>
      <x:c r="D18" s="2"/>
      <x:c r="E18" s="2"/>
    </x:row>
    <x:row r="19" ht="22" customHeight="1">
      <x:c r="A19" s="2" t="str">
        <x:v>totals. Joining every expense to every participant can multiply costs. Protect beneficiary identities and</x:v>
      </x:c>
      <x:c r="B19" s="2"/>
      <x:c r="C19" s="2"/>
      <x:c r="D19" s="2"/>
      <x:c r="E19" s="2"/>
    </x:row>
    <x:row r="20" ht="22" customHeight="1">
      <x:c r="A20" s="2" t="str">
        <x:v>retain definition versions.</x:v>
      </x:c>
      <x:c r="B20" s="2"/>
      <x:c r="C20" s="2"/>
      <x:c r="D20" s="2"/>
      <x:c r="E20" s="2"/>
    </x:row>
    <x:row r="21">
      <x:c r="A21" s="2"/>
      <x:c r="B21" s="2"/>
      <x:c r="C21" s="2"/>
      <x:c r="D21" s="2"/>
      <x:c r="E21" s="2"/>
    </x:row>
    <x:row r="22">
      <x:c r="A22" s="2"/>
      <x:c r="B22" s="2"/>
      <x:c r="C22" s="2"/>
      <x:c r="D22" s="2"/>
      <x:c r="E22" s="2"/>
    </x:row>
    <x:row r="23">
      <x:c r="A23" s="2"/>
      <x:c r="B23" s="2"/>
      <x:c r="C23" s="2"/>
      <x:c r="D23" s="2"/>
      <x:c r="E23" s="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Approval Matrix Builder</x:v>
      </x:c>
      <x:c r="B2" s="2"/>
      <x:c r="C2" s="2"/>
      <x:c r="D2" s="2"/>
      <x:c r="E2" s="2"/>
      <x:c r="F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4" customHeight="1">
      <x:c r="A7" s="6" t="str">
        <x:v>Transaction</x:v>
      </x:c>
      <x:c r="B7" s="6" t="str">
        <x:v>Requester</x:v>
      </x:c>
      <x:c r="C7" s="6" t="str">
        <x:v>Budget reviewer</x:v>
      </x:c>
      <x:c r="D7" s="6" t="str">
        <x:v>Approver</x:v>
      </x:c>
      <x:c r="E7" s="6" t="str">
        <x:v>Exception owner</x:v>
      </x:c>
      <x:c r="F7" s="6" t="str">
        <x:v>Evidence</x:v>
      </x:c>
    </x:row>
    <x:row r="8" ht="72" customHeight="1">
      <x:c r="A8" s="9" t="str">
        <x:v>Grant purchase</x:v>
      </x:c>
      <x:c r="B8" s="9" t="str">
        <x:v>Programme</x:v>
      </x:c>
      <x:c r="C8" s="9" t="str">
        <x:v>Budget holder</x:v>
      </x:c>
      <x:c r="D8" s="9" t="str">
        <x:v>Delegated approver</x:v>
      </x:c>
      <x:c r="E8" s="9" t="str">
        <x:v>Grant owner</x:v>
      </x:c>
      <x:c r="F8" s="9" t="str">
        <x:v>Request, eligible budget and authority</x:v>
      </x:c>
    </x:row>
    <x:row r="9" ht="72" customHeight="1">
      <x:c r="A9" s="9" t="str">
        <x:v>Supplier change</x:v>
      </x:c>
      <x:c r="B9" s="9" t="str">
        <x:v>Procurement</x:v>
      </x:c>
      <x:c r="C9" s="9" t="str">
        <x:v>Finance</x:v>
      </x:c>
      <x:c r="D9" s="9" t="str">
        <x:v>Independent authorised reviewer</x:v>
      </x:c>
      <x:c r="E9" s="9" t="str">
        <x:v>Finance lead</x:v>
      </x:c>
      <x:c r="F9" s="9" t="str">
        <x:v>Verified supplier change request</x:v>
      </x:c>
    </x:row>
    <x:row r="10" ht="72" customHeight="1">
      <x:c r="A10" s="9" t="str">
        <x:v>Budget amendment</x:v>
      </x:c>
      <x:c r="B10" s="9" t="str">
        <x:v>Grant manager</x:v>
      </x:c>
      <x:c r="C10" s="9" t="str">
        <x:v>Finance</x:v>
      </x:c>
      <x:c r="D10" s="9" t="str">
        <x:v>Authority under donor agreement</x:v>
      </x:c>
      <x:c r="E10" s="9" t="str">
        <x:v>Grant owner</x:v>
      </x:c>
      <x:c r="F10" s="9" t="str">
        <x:v>Written approval and effective date</x:v>
      </x:c>
    </x:row>
    <x:row r="11" ht="72" customHeight="1">
      <x:c r="A11" s="9" t="str">
        <x:v>Payment release</x:v>
      </x:c>
      <x:c r="B11" s="9" t="str">
        <x:v>Finance preparer</x:v>
      </x:c>
      <x:c r="C11" s="9" t="str">
        <x:v>Independent checker</x:v>
      </x:c>
      <x:c r="D11" s="9" t="str">
        <x:v>Bank authoriser</x:v>
      </x:c>
      <x:c r="E11" s="9" t="str">
        <x:v>Finance lead</x:v>
      </x:c>
      <x:c r="F11" s="9" t="str">
        <x:v>Approved payable and reconciliation reference</x:v>
      </x:c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10" t="str">
        <x:v>Method and assumptions</x:v>
      </x:c>
      <x:c r="B15" s="2"/>
      <x:c r="C15" s="2"/>
      <x:c r="D15" s="2"/>
      <x:c r="E15" s="2"/>
      <x:c r="F15" s="2"/>
    </x:row>
    <x:row r="16" ht="22" customHeight="1">
      <x:c r="A16" s="2" t="str">
        <x:v>Replace role labels with your approved delegation. The requester should not be the sole approver of the</x:v>
      </x:c>
      <x:c r="B16" s="2"/>
      <x:c r="C16" s="2"/>
      <x:c r="D16" s="2"/>
      <x:c r="E16" s="2"/>
      <x:c r="F16" s="2"/>
    </x:row>
    <x:row r="17" ht="22" customHeight="1">
      <x:c r="A17" s="2" t="str">
        <x:v>same transaction. If staffing prevents separation, record an independent compensating review and its</x:v>
      </x:c>
      <x:c r="B17" s="2"/>
      <x:c r="C17" s="2"/>
      <x:c r="D17" s="2"/>
      <x:c r="E17" s="2"/>
      <x:c r="F17" s="2"/>
    </x:row>
    <x:row r="18" ht="22" customHeight="1">
      <x:c r="A18" s="2" t="str">
        <x:v>timing.</x:v>
      </x:c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</x:cols>
  <x:sheetData>
    <x:row r="1">
      <x:c r="A1" s="2"/>
      <x:c r="B1" s="2"/>
      <x:c r="C1" s="2"/>
      <x:c r="D1" s="2"/>
      <x:c r="E1" s="2"/>
    </x:row>
    <x:row r="2">
      <x:c r="A2" s="3" t="str">
        <x:v>Procurement Threshold Builder</x:v>
      </x:c>
      <x:c r="B2" s="2"/>
      <x:c r="C2" s="2"/>
      <x:c r="D2" s="2"/>
      <x:c r="E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 ht="34" customHeight="1">
      <x:c r="A7" s="6" t="str">
        <x:v>Rule</x:v>
      </x:c>
      <x:c r="B7" s="6" t="str">
        <x:v>Amount USD</x:v>
      </x:c>
      <x:c r="C7" s="6" t="str">
        <x:v>Requirement</x:v>
      </x:c>
      <x:c r="D7" s="6" t="str">
        <x:v>Source version</x:v>
      </x:c>
      <x:c r="E7" s="6" t="str">
        <x:v>Owner</x:v>
      </x:c>
    </x:row>
    <x:row r="8" ht="72" customHeight="1">
      <x:c r="A8" s="9" t="str">
        <x:v>Internal competition threshold</x:v>
      </x:c>
      <x:c r="B8" s="9" t="n">
        <x:v>5000</x:v>
      </x:c>
      <x:c r="C8" s="9" t="str">
        <x:v>Competition above threshold</x:v>
      </x:c>
      <x:c r="D8" s="9" t="str">
        <x:v>Example policy v1</x:v>
      </x:c>
      <x:c r="E8" s="9" t="str">
        <x:v>Procurement</x:v>
      </x:c>
    </x:row>
    <x:row r="9" ht="72" customHeight="1">
      <x:c r="A9" s="9" t="str">
        <x:v>Award competition threshold</x:v>
      </x:c>
      <x:c r="B9" s="9" t="n">
        <x:v>2000</x:v>
      </x:c>
      <x:c r="C9" s="9" t="str">
        <x:v>Competition above threshold</x:v>
      </x:c>
      <x:c r="D9" s="9" t="str">
        <x:v>Example award v1</x:v>
      </x:c>
      <x:c r="E9" s="9" t="str">
        <x:v>Grant owner</x:v>
      </x:c>
    </x:row>
    <x:row r="10" ht="72" customHeight="1">
      <x:c r="A10" s="9" t="str">
        <x:v>Proposed purchase</x:v>
      </x:c>
      <x:c r="B10" s="9" t="n">
        <x:v>3000</x:v>
      </x:c>
      <x:c r="C10" s="9" t="str">
        <x:v>Assess both applicable rules</x:v>
      </x:c>
      <x:c r="D10" s="9" t="str">
        <x:v>PR-01</x:v>
      </x:c>
      <x:c r="E10" s="9" t="str">
        <x:v>Budget holder</x:v>
      </x:c>
    </x:row>
    <x:row r="11">
      <x:c r="A11" s="2"/>
      <x:c r="B11" s="2"/>
      <x:c r="C11" s="2"/>
      <x:c r="D11" s="2"/>
      <x:c r="E11" s="2"/>
    </x:row>
    <x:row r="12">
      <x:c r="A12" s="2"/>
      <x:c r="B12" s="2"/>
      <x:c r="C12" s="2"/>
      <x:c r="D12" s="2"/>
      <x:c r="E12" s="2"/>
    </x:row>
    <x:row r="13">
      <x:c r="A13" s="2"/>
      <x:c r="B13" s="2"/>
      <x:c r="C13" s="2"/>
      <x:c r="D13" s="2"/>
      <x:c r="E13" s="2"/>
    </x:row>
    <x:row r="14">
      <x:c r="A14" s="10" t="str">
        <x:v>Method and assumptions</x:v>
      </x:c>
      <x:c r="B14" s="2"/>
      <x:c r="C14" s="2"/>
      <x:c r="D14" s="2"/>
      <x:c r="E14" s="2"/>
    </x:row>
    <x:row r="15" ht="22" customHeight="1">
      <x:c r="A15" s="2" t="str">
        <x:v>These are example policy settings, not legal thresholds. At $3,000 the example donor competition rule</x:v>
      </x:c>
      <x:c r="B15" s="2"/>
      <x:c r="C15" s="2"/>
      <x:c r="D15" s="2"/>
      <x:c r="E15" s="2"/>
    </x:row>
    <x:row r="16" ht="22" customHeight="1">
      <x:c r="A16" s="2" t="str">
        <x:v>applies while the internal $5,000 threshold has not been crossed. If rules conflict on method or</x:v>
      </x:c>
      <x:c r="B16" s="2"/>
      <x:c r="C16" s="2"/>
      <x:c r="D16" s="2"/>
      <x:c r="E16" s="2"/>
    </x:row>
    <x:row r="17" ht="22" customHeight="1">
      <x:c r="A17" s="2" t="str">
        <x:v>authority, pause and obtain a documented resolution.</x:v>
      </x:c>
      <x:c r="B17" s="2"/>
      <x:c r="C17" s="2"/>
      <x:c r="D17" s="2"/>
      <x:c r="E17" s="2"/>
    </x:row>
    <x:row r="18">
      <x:c r="A18" s="2"/>
      <x:c r="B18" s="2"/>
      <x:c r="C18" s="2"/>
      <x:c r="D18" s="2"/>
      <x:c r="E18" s="2"/>
    </x:row>
    <x:row r="19">
      <x:c r="A19" s="2"/>
      <x:c r="B19" s="2"/>
      <x:c r="C19" s="2"/>
      <x:c r="D19" s="2"/>
      <x:c r="E19" s="2"/>
    </x:row>
    <x:row r="20">
      <x:c r="A20" s="2"/>
      <x:c r="B20" s="2"/>
      <x:c r="C20" s="2"/>
      <x:c r="D20" s="2"/>
      <x:c r="E20" s="2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Segregation-of-Duties Matrix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Role or person</x:v>
      </x:c>
      <x:c r="B7" s="6" t="str">
        <x:v>Create supplier</x:v>
      </x:c>
      <x:c r="C7" s="6" t="str">
        <x:v>Approve supplier</x:v>
      </x:c>
      <x:c r="D7" s="6" t="str">
        <x:v>Prepare payment</x:v>
      </x:c>
      <x:c r="E7" s="6" t="str">
        <x:v>Release payment</x:v>
      </x:c>
      <x:c r="F7" s="6" t="str">
        <x:v>Conflict review</x:v>
      </x:c>
      <x:c r="G7" s="6" t="str">
        <x:v>Compensating control</x:v>
      </x:c>
    </x:row>
    <x:row r="8" ht="72" customHeight="1">
      <x:c r="A8" s="9" t="str">
        <x:v>Procurement preparer</x:v>
      </x:c>
      <x:c r="B8" s="9" t="str">
        <x:v>Yes</x:v>
      </x:c>
      <x:c r="C8" s="9" t="str">
        <x:v>No</x:v>
      </x:c>
      <x:c r="D8" s="9" t="str">
        <x:v>No</x:v>
      </x:c>
      <x:c r="E8" s="9" t="str">
        <x:v>No</x:v>
      </x:c>
      <x:c r="F8" s="9" t="str">
        <x:v>Pending</x:v>
      </x:c>
      <x:c r="G8" s="9" t="str"/>
    </x:row>
    <x:row r="9" ht="72" customHeight="1">
      <x:c r="A9" s="9" t="str">
        <x:v>Finance preparer</x:v>
      </x:c>
      <x:c r="B9" s="9" t="str">
        <x:v>No</x:v>
      </x:c>
      <x:c r="C9" s="9" t="str">
        <x:v>No</x:v>
      </x:c>
      <x:c r="D9" s="9" t="str">
        <x:v>Yes</x:v>
      </x:c>
      <x:c r="E9" s="9" t="str">
        <x:v>No</x:v>
      </x:c>
      <x:c r="F9" s="9" t="str">
        <x:v>Pending</x:v>
      </x:c>
      <x:c r="G9" s="9" t="str"/>
    </x:row>
    <x:row r="10" ht="72" customHeight="1">
      <x:c r="A10" s="9" t="str">
        <x:v>Authorised reviewer</x:v>
      </x:c>
      <x:c r="B10" s="9" t="str">
        <x:v>No</x:v>
      </x:c>
      <x:c r="C10" s="9" t="str">
        <x:v>Yes</x:v>
      </x:c>
      <x:c r="D10" s="9" t="str">
        <x:v>No</x:v>
      </x:c>
      <x:c r="E10" s="9" t="str">
        <x:v>Yes</x:v>
      </x:c>
      <x:c r="F10" s="9" t="str">
        <x:v>Pending</x:v>
      </x:c>
      <x:c r="G10" s="9" t="str">
        <x:v>Check actual assignments and delegation</x:v>
      </x:c>
    </x:row>
    <x:row r="11">
      <x:c r="A11" s="2"/>
      <x:c r="B11" s="2"/>
      <x:c r="C11" s="2"/>
      <x:c r="D11" s="2"/>
      <x:c r="E11" s="2"/>
      <x:c r="F11" s="2"/>
      <x:c r="G11" s="2"/>
    </x:row>
    <x:row r="12">
      <x:c r="A12" s="2"/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>
      <x:c r="A14" s="10" t="str">
        <x:v>Method and assumptions</x:v>
      </x:c>
      <x:c r="B14" s="2"/>
      <x:c r="C14" s="2"/>
      <x:c r="D14" s="2"/>
      <x:c r="E14" s="2"/>
      <x:c r="F14" s="2"/>
      <x:c r="G14" s="2"/>
    </x:row>
    <x:row r="15" ht="22" customHeight="1">
      <x:c r="A15" s="2" t="str">
        <x:v>Review real user assignments, not only role names. A person combining supplier creation and approval or</x:v>
      </x:c>
      <x:c r="B15" s="2"/>
      <x:c r="C15" s="2"/>
      <x:c r="D15" s="2"/>
      <x:c r="E15" s="2"/>
      <x:c r="F15" s="2"/>
      <x:c r="G15" s="2"/>
    </x:row>
    <x:row r="16" ht="22" customHeight="1">
      <x:c r="A16" s="2" t="str">
        <x:v>payment preparation and release needs a resolved conflict assessment. Include temporary access and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service accounts.</x:v>
      </x:c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NGO ERP UAT Library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ID</x:v>
      </x:c>
      <x:c r="B7" s="6" t="str">
        <x:v>Scenario</x:v>
      </x:c>
      <x:c r="C7" s="6" t="str">
        <x:v>Expected result</x:v>
      </x:c>
      <x:c r="D7" s="6" t="str">
        <x:v>Observed</x:v>
      </x:c>
      <x:c r="E7" s="6" t="str">
        <x:v>Result</x:v>
      </x:c>
      <x:c r="F7" s="6" t="str">
        <x:v>Evidence</x:v>
      </x:c>
      <x:c r="G7" s="6" t="str">
        <x:v>Tester</x:v>
      </x:c>
    </x:row>
    <x:row r="8" ht="72" customHeight="1">
      <x:c r="A8" s="9" t="str">
        <x:v>UAT-01</x:v>
      </x:c>
      <x:c r="B8" s="9" t="str">
        <x:v>Budget 10000; actuals 6000; commitments 2000; request 3000</x:v>
      </x:c>
      <x:c r="C8" s="9" t="str">
        <x:v>Reject under test policy; available remains 2000</x:v>
      </x:c>
      <x:c r="D8" s="9" t="str"/>
      <x:c r="E8" s="9" t="str">
        <x:v>Not tested</x:v>
      </x:c>
      <x:c r="F8" s="9" t="str"/>
      <x:c r="G8" s="9" t="str"/>
    </x:row>
    <x:row r="9" ht="72" customHeight="1">
      <x:c r="A9" s="9" t="str">
        <x:v>UAT-02</x:v>
      </x:c>
      <x:c r="B9" s="9" t="str">
        <x:v>Invoice 500 against existing commitment</x:v>
      </x:c>
      <x:c r="C9" s="9" t="str">
        <x:v>Actuals 6500; commitments 1500; available 2000</x:v>
      </x:c>
      <x:c r="D9" s="9" t="str"/>
      <x:c r="E9" s="9" t="str">
        <x:v>Not tested</x:v>
      </x:c>
      <x:c r="F9" s="9" t="str"/>
      <x:c r="G9" s="9" t="str"/>
    </x:row>
    <x:row r="10" ht="72" customHeight="1">
      <x:c r="A10" s="9" t="str">
        <x:v>UAT-03</x:v>
      </x:c>
      <x:c r="B10" s="9" t="str">
        <x:v>Replay settled donation event</x:v>
      </x:c>
      <x:c r="C10" s="9" t="str">
        <x:v>One gift and posting; delivery retry logged</x:v>
      </x:c>
      <x:c r="D10" s="9" t="str"/>
      <x:c r="E10" s="9" t="str">
        <x:v>Not tested</x:v>
      </x:c>
      <x:c r="F10" s="9" t="str"/>
      <x:c r="G10" s="9" t="str"/>
    </x:row>
    <x:row r="11" ht="72" customHeight="1">
      <x:c r="A11" s="9" t="str">
        <x:v>UAT-04</x:v>
      </x:c>
      <x:c r="B11" s="9" t="str">
        <x:v>Revoke user access then export</x:v>
      </x:c>
      <x:c r="C11" s="9" t="str">
        <x:v>Export denied under agreed revocation policy</x:v>
      </x:c>
      <x:c r="D11" s="9" t="str"/>
      <x:c r="E11" s="9" t="str">
        <x:v>Not tested</x:v>
      </x:c>
      <x:c r="F11" s="9" t="str"/>
      <x:c r="G11" s="9" t="str"/>
    </x:row>
    <x:row r="12" ht="72" customHeight="1">
      <x:c r="A12" s="9" t="str">
        <x:v>UAT-05</x:v>
      </x:c>
      <x:c r="B12" s="9" t="str">
        <x:v>Restore isolated backup</x:v>
      </x:c>
      <x:c r="C12" s="9" t="str">
        <x:v>Balances, attachments and queue state reconcile</x:v>
      </x:c>
      <x:c r="D12" s="9" t="str"/>
      <x:c r="E12" s="9" t="str">
        <x:v>Not tested</x:v>
      </x:c>
      <x:c r="F12" s="9" t="str"/>
      <x:c r="G12" s="9" t="str"/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>
      <x:c r="A16" s="10" t="str">
        <x:v>Method and assumptions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Attach environment, release, configuration and dataset versions. A partial result identifies the exact</x:v>
      </x:c>
      <x:c r="B17" s="2"/>
      <x:c r="C17" s="2"/>
      <x:c r="D17" s="2"/>
      <x:c r="E17" s="2"/>
      <x:c r="F17" s="2"/>
      <x:c r="G17" s="2"/>
    </x:row>
    <x:row r="18" ht="22" customHeight="1">
      <x:c r="A18" s="2" t="str">
        <x:v>missing behaviour. Mandatory failures require resolution and retest before their scope is accepted.</x:v>
      </x:c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NGO ERP Implementation Planner</x:v>
      </x:c>
      <x:c r="B2" s="2"/>
      <x:c r="C2" s="2"/>
      <x:c r="D2" s="2"/>
      <x:c r="E2" s="2"/>
      <x:c r="F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4" customHeight="1">
      <x:c r="A7" s="6" t="str">
        <x:v>Work package</x:v>
      </x:c>
      <x:c r="B7" s="6" t="str">
        <x:v>Dependency</x:v>
      </x:c>
      <x:c r="C7" s="6" t="str">
        <x:v>Owner</x:v>
      </x:c>
      <x:c r="D7" s="6" t="str">
        <x:v>Planned date</x:v>
      </x:c>
      <x:c r="E7" s="6" t="str">
        <x:v>Exit evidence</x:v>
      </x:c>
      <x:c r="F7" s="6" t="str">
        <x:v>Status</x:v>
      </x:c>
    </x:row>
    <x:row r="8" ht="72" customHeight="1">
      <x:c r="A8" s="9" t="str">
        <x:v>Global design</x:v>
      </x:c>
      <x:c r="B8" s="9" t="str">
        <x:v>Operating model</x:v>
      </x:c>
      <x:c r="C8" s="9" t="str">
        <x:v>Sponsor</x:v>
      </x:c>
      <x:c r="D8" s="9" t="str"/>
      <x:c r="E8" s="9" t="str">
        <x:v>Approved dimensions and controls</x:v>
      </x:c>
      <x:c r="F8" s="9" t="str">
        <x:v>Not started</x:v>
      </x:c>
    </x:row>
    <x:row r="9" ht="72" customHeight="1">
      <x:c r="A9" s="9" t="str">
        <x:v>Trial migration</x:v>
      </x:c>
      <x:c r="B9" s="9" t="str">
        <x:v>Mappings and source access</x:v>
      </x:c>
      <x:c r="C9" s="9" t="str">
        <x:v>Data lead</x:v>
      </x:c>
      <x:c r="D9" s="9" t="str"/>
      <x:c r="E9" s="9" t="str">
        <x:v>Counts and balances reconcile</x:v>
      </x:c>
      <x:c r="F9" s="9" t="str">
        <x:v>Not started</x:v>
      </x:c>
    </x:row>
    <x:row r="10" ht="72" customHeight="1">
      <x:c r="A10" s="9" t="str">
        <x:v>Integration tests</x:v>
      </x:c>
      <x:c r="B10" s="9" t="str">
        <x:v>Provider test access</x:v>
      </x:c>
      <x:c r="C10" s="9" t="str">
        <x:v>IT</x:v>
      </x:c>
      <x:c r="D10" s="9" t="str"/>
      <x:c r="E10" s="9" t="str">
        <x:v>Normal and recovery scenarios pass</x:v>
      </x:c>
      <x:c r="F10" s="9" t="str">
        <x:v>Not started</x:v>
      </x:c>
    </x:row>
    <x:row r="11" ht="72" customHeight="1">
      <x:c r="A11" s="9" t="str">
        <x:v>Country acceptance</x:v>
      </x:c>
      <x:c r="B11" s="9" t="str">
        <x:v>Configuration and migrated test data</x:v>
      </x:c>
      <x:c r="C11" s="9" t="str">
        <x:v>Country lead</x:v>
      </x:c>
      <x:c r="D11" s="9" t="str"/>
      <x:c r="E11" s="9" t="str">
        <x:v>Signed mandatory test results</x:v>
      </x:c>
      <x:c r="F11" s="9" t="str">
        <x:v>Not started</x:v>
      </x:c>
    </x:row>
    <x:row r="12" ht="72" customHeight="1">
      <x:c r="A12" s="9" t="str">
        <x:v>Cutover rehearsal</x:v>
      </x:c>
      <x:c r="B12" s="9" t="str">
        <x:v>Acceptance and recovery plan</x:v>
      </x:c>
      <x:c r="C12" s="9" t="str">
        <x:v>Delivery lead</x:v>
      </x:c>
      <x:c r="D12" s="9" t="str"/>
      <x:c r="E12" s="9" t="str">
        <x:v>Rehearsed load, reconciliation and rollback</x:v>
      </x:c>
      <x:c r="F12" s="9" t="str">
        <x:v>Not started</x:v>
      </x:c>
    </x:row>
    <x:row r="13" ht="72" customHeight="1">
      <x:c r="A13" s="9" t="str">
        <x:v>Go-live</x:v>
      </x:c>
      <x:c r="B13" s="9" t="str">
        <x:v>All mandatory exit evidence</x:v>
      </x:c>
      <x:c r="C13" s="9" t="str">
        <x:v>Sponsor</x:v>
      </x:c>
      <x:c r="D13" s="9" t="str"/>
      <x:c r="E13" s="9" t="str">
        <x:v>Recorded go/no-go decision</x:v>
      </x:c>
      <x:c r="F13" s="9" t="str">
        <x:v>Not started</x:v>
      </x:c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10" t="str">
        <x:v>Method and assumptions</x:v>
      </x:c>
      <x:c r="B17" s="2"/>
      <x:c r="C17" s="2"/>
      <x:c r="D17" s="2"/>
      <x:c r="E17" s="2"/>
      <x:c r="F17" s="2"/>
    </x:row>
    <x:row r="18" ht="22" customHeight="1">
      <x:c r="A18" s="2" t="str">
        <x:v>Identify the external owner and required date for dependencies such as bank or payroll access. Record a</x:v>
      </x:c>
      <x:c r="B18" s="2"/>
      <x:c r="C18" s="2"/>
      <x:c r="D18" s="2"/>
      <x:c r="E18" s="2"/>
      <x:c r="F18" s="2"/>
    </x:row>
    <x:row r="19" ht="22" customHeight="1">
      <x:c r="A19" s="2" t="str">
        <x:v>tested fallback when a dependency can be deferred; a blank status is not acceptance.</x:v>
      </x:c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Donor Reporting Pack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Budget line</x:v>
      </x:c>
      <x:c r="B7" s="6" t="str">
        <x:v>Budget USD</x:v>
      </x:c>
      <x:c r="C7" s="6" t="str">
        <x:v>Actual USD</x:v>
      </x:c>
      <x:c r="D7" s="6" t="str">
        <x:v>Committed USD</x:v>
      </x:c>
      <x:c r="E7" s="6" t="str">
        <x:v>Available USD</x:v>
      </x:c>
      <x:c r="F7" s="6" t="str">
        <x:v>Programme evidence</x:v>
      </x:c>
      <x:c r="G7" s="6" t="str">
        <x:v>Reviewer</x:v>
      </x:c>
    </x:row>
    <x:row r="8" ht="72" customHeight="1">
      <x:c r="A8" s="9" t="str">
        <x:v>Training</x:v>
      </x:c>
      <x:c r="B8" s="14" t="n">
        <x:v>60000</x:v>
      </x:c>
      <x:c r="C8" s="14" t="n">
        <x:v>50000</x:v>
      </x:c>
      <x:c r="D8" s="14" t="n">
        <x:v>5000</x:v>
      </x:c>
      <x:c r="E8" s="15" t="n">
        <x:f>IF(COUNT(B8:D8)&lt;3,"Unresolved",B8-SUM(C8:D8))</x:f>
        <x:v>5000</x:v>
      </x:c>
      <x:c r="F8" s="14" t="str">
        <x:v>Eight sessions completed against ten planned</x:v>
      </x:c>
      <x:c r="G8" s="9" t="str"/>
    </x:row>
    <x:row r="9" ht="72" customHeight="1">
      <x:c r="A9" s="9" t="str">
        <x:v>Materials</x:v>
      </x:c>
      <x:c r="B9" s="14" t="n">
        <x:v>40000</x:v>
      </x:c>
      <x:c r="C9" s="14" t="n">
        <x:v>30000</x:v>
      </x:c>
      <x:c r="D9" s="14" t="n">
        <x:v>5000</x:v>
      </x:c>
      <x:c r="E9" s="15" t="n">
        <x:f>IF(COUNT(B9:D9)&lt;3,"Unresolved",B9-SUM(C9:D9))</x:f>
        <x:v>5000</x:v>
      </x:c>
      <x:c r="F9" s="14" t="str">
        <x:v>Receipt and distribution records</x:v>
      </x:c>
      <x:c r="G9" s="9" t="str"/>
    </x:row>
    <x:row r="10">
      <x:c r="A10" s="2"/>
      <x:c r="B10" s="2"/>
      <x:c r="C10" s="2"/>
      <x:c r="D10" s="2"/>
      <x:c r="E10" s="2"/>
      <x:c r="F10" s="2"/>
      <x:c r="G10" s="2"/>
    </x:row>
    <x:row r="11">
      <x:c r="A11" s="2"/>
      <x:c r="B11" s="2"/>
      <x:c r="C11" s="2"/>
      <x:c r="D11" s="2"/>
      <x:c r="E11" s="2"/>
      <x:c r="F11" s="2"/>
      <x:c r="G11" s="2"/>
    </x:row>
    <x:row r="12">
      <x:c r="A12" s="2"/>
      <x:c r="B12" s="2"/>
      <x:c r="C12" s="2"/>
      <x:c r="D12" s="2"/>
      <x:c r="E12" s="2"/>
      <x:c r="F12" s="2"/>
      <x:c r="G12" s="2"/>
    </x:row>
    <x:row r="13">
      <x:c r="A13" s="10" t="str">
        <x:v>Method and assumptions</x:v>
      </x:c>
      <x:c r="B13" s="2"/>
      <x:c r="C13" s="2"/>
      <x:c r="D13" s="2"/>
      <x:c r="E13" s="2"/>
      <x:c r="F13" s="2"/>
      <x:c r="G13" s="2"/>
    </x:row>
    <x:row r="14" ht="22" customHeight="1">
      <x:c r="A14" s="2" t="str">
        <x:v>Retain award instructions, ledger reconciliation, indicator definitions, variance narrative, document</x:v>
      </x:c>
      <x:c r="B14" s="2"/>
      <x:c r="C14" s="2"/>
      <x:c r="D14" s="2"/>
      <x:c r="E14" s="2"/>
      <x:c r="F14" s="2"/>
      <x:c r="G14" s="2"/>
    </x:row>
    <x:row r="15" ht="22" customHeight="1">
      <x:c r="A15" s="2" t="str">
        <x:v>index and approval. The sample shows $100,000 budget, $80,000 actuals, $10,000 commitments and $10,000</x:v>
      </x:c>
      <x:c r="B15" s="2"/>
      <x:c r="C15" s="2"/>
      <x:c r="D15" s="2"/>
      <x:c r="E15" s="2"/>
      <x:c r="F15" s="2"/>
      <x:c r="G15" s="2"/>
    </x:row>
    <x:row r="16" ht="22" customHeight="1">
      <x:c r="A16" s="2" t="str">
        <x:v>available. It does not establish an outcome improvement.</x:v>
      </x:c>
      <x:c r="B16" s="2"/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Month-End Close Checklist</x:v>
      </x:c>
      <x:c r="B2" s="2"/>
      <x:c r="C2" s="2"/>
      <x:c r="D2" s="2"/>
      <x:c r="E2" s="2"/>
      <x:c r="F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4" customHeight="1">
      <x:c r="A7" s="6" t="str">
        <x:v>Task</x:v>
      </x:c>
      <x:c r="B7" s="6" t="str">
        <x:v>Expected evidence</x:v>
      </x:c>
      <x:c r="C7" s="6" t="str">
        <x:v>Owner</x:v>
      </x:c>
      <x:c r="D7" s="6" t="str">
        <x:v>Status</x:v>
      </x:c>
      <x:c r="E7" s="6" t="str">
        <x:v>Reference</x:v>
      </x:c>
      <x:c r="F7" s="6" t="str">
        <x:v>Review date</x:v>
      </x:c>
    </x:row>
    <x:row r="8" ht="72" customHeight="1">
      <x:c r="A8" s="9" t="str">
        <x:v>Bank reconciliation</x:v>
      </x:c>
      <x:c r="B8" s="9" t="str">
        <x:v>All accounts tied to statements; differences explained</x:v>
      </x:c>
      <x:c r="C8" s="9" t="str">
        <x:v>Finance</x:v>
      </x:c>
      <x:c r="D8" s="9" t="str">
        <x:v>Pending</x:v>
      </x:c>
      <x:c r="E8" s="9" t="str"/>
      <x:c r="F8" s="9" t="str"/>
    </x:row>
    <x:row r="9" ht="72" customHeight="1">
      <x:c r="A9" s="9" t="str">
        <x:v>Payables and commitments</x:v>
      </x:c>
      <x:c r="B9" s="9" t="str">
        <x:v>Invoices matched; remaining obligations valid</x:v>
      </x:c>
      <x:c r="C9" s="9" t="str">
        <x:v>Finance</x:v>
      </x:c>
      <x:c r="D9" s="9" t="str">
        <x:v>Pending</x:v>
      </x:c>
      <x:c r="E9" s="9" t="str"/>
      <x:c r="F9" s="9" t="str"/>
    </x:row>
    <x:row r="10" ht="72" customHeight="1">
      <x:c r="A10" s="9" t="str">
        <x:v>Grant allocations</x:v>
      </x:c>
      <x:c r="B10" s="9" t="str">
        <x:v>Eligibility and shared-cost bases reviewed</x:v>
      </x:c>
      <x:c r="C10" s="9" t="str">
        <x:v>Grant owner</x:v>
      </x:c>
      <x:c r="D10" s="9" t="str">
        <x:v>Pending</x:v>
      </x:c>
      <x:c r="E10" s="9" t="str"/>
      <x:c r="F10" s="9" t="str"/>
    </x:row>
    <x:row r="11" ht="72" customHeight="1">
      <x:c r="A11" s="9" t="str">
        <x:v>FX</x:v>
      </x:c>
      <x:c r="B11" s="9" t="str">
        <x:v>Approved rates and treatment retained</x:v>
      </x:c>
      <x:c r="C11" s="9" t="str">
        <x:v>Finance</x:v>
      </x:c>
      <x:c r="D11" s="9" t="str">
        <x:v>Pending</x:v>
      </x:c>
      <x:c r="E11" s="9" t="str"/>
      <x:c r="F11" s="9" t="str"/>
    </x:row>
    <x:row r="12" ht="72" customHeight="1">
      <x:c r="A12" s="9" t="str">
        <x:v>Inter-entity</x:v>
      </x:c>
      <x:c r="B12" s="9" t="str">
        <x:v>Counterparty differences resolved</x:v>
      </x:c>
      <x:c r="C12" s="9" t="str">
        <x:v>Group finance</x:v>
      </x:c>
      <x:c r="D12" s="9" t="str">
        <x:v>Pending</x:v>
      </x:c>
      <x:c r="E12" s="9" t="str"/>
      <x:c r="F12" s="9" t="str"/>
    </x:row>
    <x:row r="13" ht="72" customHeight="1">
      <x:c r="A13" s="9" t="str">
        <x:v>Period approval</x:v>
      </x:c>
      <x:c r="B13" s="9" t="str">
        <x:v>Reviewed pack and authorised close</x:v>
      </x:c>
      <x:c r="C13" s="9" t="str">
        <x:v>Controller</x:v>
      </x:c>
      <x:c r="D13" s="9" t="str">
        <x:v>Pending</x:v>
      </x:c>
      <x:c r="E13" s="9" t="str"/>
      <x:c r="F13" s="9" t="str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10" t="str">
        <x:v>Method and assumptions</x:v>
      </x:c>
      <x:c r="B17" s="2"/>
      <x:c r="C17" s="2"/>
      <x:c r="D17" s="2"/>
      <x:c r="E17" s="2"/>
      <x:c r="F17" s="2"/>
    </x:row>
    <x:row r="18" ht="22" customHeight="1">
      <x:c r="A18" s="2" t="str">
        <x:v>Use the same cut-off and accounting policy across the pack. A late item follows the approved correction</x:v>
      </x:c>
      <x:c r="B18" s="2"/>
      <x:c r="C18" s="2"/>
      <x:c r="D18" s="2"/>
      <x:c r="E18" s="2"/>
      <x:c r="F18" s="2"/>
    </x:row>
    <x:row r="19" ht="22" customHeight="1">
      <x:c r="A19" s="2" t="str">
        <x:v>process. Store the closed version and the evidence for any later reopening.</x:v>
      </x:c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Grant Closeout Checklist</x:v>
      </x:c>
      <x:c r="B2" s="2"/>
      <x:c r="C2" s="2"/>
      <x:c r="D2" s="2"/>
      <x:c r="E2" s="2"/>
      <x:c r="F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34" customHeight="1">
      <x:c r="A7" s="6" t="str">
        <x:v>Obligation</x:v>
      </x:c>
      <x:c r="B7" s="6" t="str">
        <x:v>Completion evidence</x:v>
      </x:c>
      <x:c r="C7" s="6" t="str">
        <x:v>Owner</x:v>
      </x:c>
      <x:c r="D7" s="6" t="str">
        <x:v>Status</x:v>
      </x:c>
      <x:c r="E7" s="6" t="str">
        <x:v>Reference</x:v>
      </x:c>
      <x:c r="F7" s="6" t="str">
        <x:v>Due date</x:v>
      </x:c>
    </x:row>
    <x:row r="8" ht="72" customHeight="1">
      <x:c r="A8" s="9" t="str">
        <x:v>Commitments</x:v>
      </x:c>
      <x:c r="B8" s="9" t="str">
        <x:v>Unused orders cancelled or valid obligations resolved</x:v>
      </x:c>
      <x:c r="C8" s="9" t="str">
        <x:v>Procurement</x:v>
      </x:c>
      <x:c r="D8" s="9" t="str">
        <x:v>Pending</x:v>
      </x:c>
      <x:c r="E8" s="9" t="str"/>
      <x:c r="F8" s="9" t="str"/>
    </x:row>
    <x:row r="9" ht="72" customHeight="1">
      <x:c r="A9" s="9" t="str">
        <x:v>Partner advances</x:v>
      </x:c>
      <x:c r="B9" s="9" t="str">
        <x:v>Accepted expenditure and remaining balance reconciled</x:v>
      </x:c>
      <x:c r="C9" s="9" t="str">
        <x:v>Grant owner</x:v>
      </x:c>
      <x:c r="D9" s="9" t="str">
        <x:v>Pending</x:v>
      </x:c>
      <x:c r="E9" s="9" t="str"/>
      <x:c r="F9" s="9" t="str"/>
    </x:row>
    <x:row r="10" ht="72" customHeight="1">
      <x:c r="A10" s="9" t="str">
        <x:v>Assets</x:v>
      </x:c>
      <x:c r="B10" s="9" t="str">
        <x:v>Ownership and disposal terms resolved</x:v>
      </x:c>
      <x:c r="C10" s="9" t="str">
        <x:v>Operations</x:v>
      </x:c>
      <x:c r="D10" s="9" t="str">
        <x:v>Pending</x:v>
      </x:c>
      <x:c r="E10" s="9" t="str"/>
      <x:c r="F10" s="9" t="str"/>
    </x:row>
    <x:row r="11" ht="72" customHeight="1">
      <x:c r="A11" s="9" t="str">
        <x:v>Final report</x:v>
      </x:c>
      <x:c r="B11" s="9" t="str">
        <x:v>Approved submission and acknowledgement retained</x:v>
      </x:c>
      <x:c r="C11" s="9" t="str">
        <x:v>Programme</x:v>
      </x:c>
      <x:c r="D11" s="9" t="str">
        <x:v>Pending</x:v>
      </x:c>
      <x:c r="E11" s="9" t="str"/>
      <x:c r="F11" s="9" t="str"/>
    </x:row>
    <x:row r="12" ht="72" customHeight="1">
      <x:c r="A12" s="9" t="str">
        <x:v>Residual funds</x:v>
      </x:c>
      <x:c r="B12" s="9" t="str">
        <x:v>Return or reuse follows agreement</x:v>
      </x:c>
      <x:c r="C12" s="9" t="str">
        <x:v>Finance</x:v>
      </x:c>
      <x:c r="D12" s="9" t="str">
        <x:v>Pending</x:v>
      </x:c>
      <x:c r="E12" s="9" t="str"/>
      <x:c r="F12" s="9" t="str"/>
    </x:row>
    <x:row r="13" ht="72" customHeight="1">
      <x:c r="A13" s="9" t="str">
        <x:v>Retention</x:v>
      </x:c>
      <x:c r="B13" s="9" t="str">
        <x:v>Records, access and disposal trigger assigned</x:v>
      </x:c>
      <x:c r="C13" s="9" t="str">
        <x:v>Record owner</x:v>
      </x:c>
      <x:c r="D13" s="9" t="str">
        <x:v>Pending</x:v>
      </x:c>
      <x:c r="E13" s="9" t="str"/>
      <x:c r="F13" s="9" t="str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10" t="str">
        <x:v>Method and assumptions</x:v>
      </x:c>
      <x:c r="B17" s="2"/>
      <x:c r="C17" s="2"/>
      <x:c r="D17" s="2"/>
      <x:c r="E17" s="2"/>
      <x:c r="F17" s="2"/>
    </x:row>
    <x:row r="18" ht="22" customHeight="1">
      <x:c r="A18" s="2" t="str">
        <x:v>An award end date does not automatically settle commitments or partner advances. Keep unresolved items</x:v>
      </x:c>
      <x:c r="B18" s="2"/>
      <x:c r="C18" s="2"/>
      <x:c r="D18" s="2"/>
      <x:c r="E18" s="2"/>
      <x:c r="F18" s="2"/>
    </x:row>
    <x:row r="19" ht="22" customHeight="1">
      <x:c r="A19" s="2" t="str">
        <x:v>and any authorised exceptions visible before recording final closeout.</x:v>
      </x:c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Pr>
    <x:tabColor rgb="FF694086"/>
  </x:sheetPr>
  <x:sheetViews>
    <x:sheetView showGridLines="0" workbookViewId="0"/>
  </x:sheetViews>
  <x:sheetFormatPr defaultRowHeight="15"/>
  <x:cols>
    <x:col min="1" max="1" width="32.5" hidden="0" customWidth="1"/>
    <x:col min="2" max="2" width="32.5" hidden="0" customWidth="1"/>
    <x:col min="3" max="3" width="32.5" hidden="0" customWidth="1"/>
  </x:cols>
  <x:sheetData>
    <x:row r="1">
      <x:c r="A1" s="2"/>
      <x:c r="B1" s="2"/>
      <x:c r="C1" s="2"/>
    </x:row>
    <x:row r="2">
      <x:c r="A2" s="3" t="str">
        <x:v>Multi-Entity Consolidation Workbook</x:v>
      </x:c>
      <x:c r="B2" s="2"/>
      <x:c r="C2" s="2"/>
    </x:row>
    <x:row r="3">
      <x:c r="A3" s="2" t="str">
        <x:v>Editable examples. Replace with your approved scope and evidence.</x:v>
      </x:c>
      <x:c r="B3" s="2"/>
      <x:c r="C3" s="2"/>
    </x:row>
    <x:row r="4">
      <x:c r="A4" s="2"/>
      <x:c r="B4" s="2"/>
      <x:c r="C4" s="2"/>
    </x:row>
    <x:row r="5">
      <x:c r="A5" s="2" t="str">
        <x:v>Blank inputs remain unresolved. Example records are not measured customer results.</x:v>
      </x:c>
      <x:c r="B5" s="2"/>
      <x:c r="C5" s="2"/>
    </x:row>
    <x:row r="6">
      <x:c r="A6" s="2"/>
      <x:c r="B6" s="2"/>
      <x:c r="C6" s="2"/>
    </x:row>
    <x:row r="7" ht="34" customHeight="1">
      <x:c r="A7" s="6" t="str">
        <x:v>Input</x:v>
      </x:c>
      <x:c r="B7" s="6" t="str">
        <x:v>Value USD</x:v>
      </x:c>
      <x:c r="C7" s="6" t="str">
        <x:v>Basis</x:v>
      </x:c>
    </x:row>
    <x:row r="8" ht="43" customHeight="1">
      <x:c r="A8" s="9" t="str">
        <x:v>Entity A receivable</x:v>
      </x:c>
      <x:c r="B8" s="14" t="n">
        <x:v>10000</x:v>
      </x:c>
      <x:c r="C8" s="9" t="str">
        <x:v>Worked same-currency example</x:v>
      </x:c>
    </x:row>
    <x:row r="9" ht="43" customHeight="1">
      <x:c r="A9" s="9" t="str">
        <x:v>Entity B payable</x:v>
      </x:c>
      <x:c r="B9" s="14" t="n">
        <x:v>9500</x:v>
      </x:c>
      <x:c r="C9" s="9" t="str">
        <x:v>Before reconciliation</x:v>
      </x:c>
    </x:row>
    <x:row r="10" ht="43" customHeight="1">
      <x:c r="A10" s="9" t="str">
        <x:v>Counterparty difference</x:v>
      </x:c>
      <x:c r="B10" s="15" t="n">
        <x:f>IF(COUNT(B8:B9)&lt;2,"Unresolved",B8-B9)</x:f>
        <x:v>500</x:v>
      </x:c>
      <x:c r="C10" s="9" t="str">
        <x:v>Receivable less payable</x:v>
      </x:c>
    </x:row>
    <x:row r="11" ht="43" customHeight="1">
      <x:c r="A11" s="9" t="str">
        <x:v>Matched amount</x:v>
      </x:c>
      <x:c r="B11" s="15" t="str">
        <x:f>IF(COUNT(B8:B9)&lt;2,"Unresolved",IF(B10=0,B8,"Reconcile first"))</x:f>
        <x:v>Reconcile first</x:v>
      </x:c>
      <x:c r="C11" s="9" t="str">
        <x:v>Only available when difference is zero</x:v>
      </x:c>
    </x:row>
    <x:row r="12" ht="43" customHeight="1">
      <x:c r="A12" s="9" t="str">
        <x:v>Group elimination</x:v>
      </x:c>
      <x:c r="B12" s="15" t="str">
        <x:f>IF(ISNUMBER(B11),B11,"Reconcile first")</x:f>
        <x:v>Reconcile first</x:v>
      </x:c>
      <x:c r="C12" s="9" t="str">
        <x:v>Remove matched internal balance at group level</x:v>
      </x:c>
    </x:row>
    <x:row r="13">
      <x:c r="A13" s="2"/>
      <x:c r="B13" s="2"/>
      <x:c r="C13" s="2"/>
    </x:row>
    <x:row r="14">
      <x:c r="A14" s="2"/>
      <x:c r="B14" s="2"/>
      <x:c r="C14" s="2"/>
    </x:row>
    <x:row r="15">
      <x:c r="A15" s="2"/>
      <x:c r="B15" s="2"/>
      <x:c r="C15" s="2"/>
    </x:row>
    <x:row r="16">
      <x:c r="A16" s="10" t="str">
        <x:v>Method and assumptions</x:v>
      </x:c>
      <x:c r="B16" s="2"/>
      <x:c r="C16" s="2"/>
    </x:row>
    <x:row r="17" ht="22" customHeight="1">
      <x:c r="A17" s="2" t="str">
        <x:v>Resolve the $500 difference before elimination. When both balances are $10,000, eliminate $10,000 from</x:v>
      </x:c>
      <x:c r="B17" s="2"/>
      <x:c r="C17" s="2"/>
    </x:row>
    <x:row r="18" ht="22" customHeight="1">
      <x:c r="A18" s="2" t="str">
        <x:v>group receivables and payables while retaining local records. Currency translation, income/expense</x:v>
      </x:c>
      <x:c r="B18" s="2"/>
      <x:c r="C18" s="2"/>
    </x:row>
    <x:row r="19" ht="22" customHeight="1">
      <x:c r="A19" s="2" t="str">
        <x:v>elimination and consolidation scope require their own approved policies.</x:v>
      </x:c>
      <x:c r="B19" s="2"/>
      <x:c r="C19" s="2"/>
    </x:row>
    <x:row r="20">
      <x:c r="A20" s="2"/>
      <x:c r="B20" s="2"/>
      <x:c r="C20" s="2"/>
    </x:row>
    <x:row r="21">
      <x:c r="A21" s="2"/>
      <x:c r="B21" s="2"/>
      <x:c r="C21" s="2"/>
    </x:row>
    <x:row r="22">
      <x:c r="A22" s="2"/>
      <x:c r="B22" s="2"/>
      <x:c r="C22" s="2"/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Pr>
    <x:tabColor rgb="FF694086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1.8799991607666" hidden="0" customWidth="1"/>
    <x:col min="2" max="2" width="21.8799991607666" hidden="0" customWidth="1"/>
    <x:col min="3" max="3" width="21.8799991607666" hidden="0" customWidth="1"/>
    <x:col min="4" max="4" width="21.8799991607666" hidden="0" customWidth="1"/>
    <x:col min="5" max="5" width="21.8799991607666" hidden="0" customWidth="1"/>
    <x:col min="6" max="6" width="21.8799991607666" hidden="0" customWidth="1"/>
    <x:col min="7" max="7" width="21.879999160766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NGO Integration Map Generator</x:v>
      </x:c>
      <x:c r="B2" s="2"/>
      <x:c r="C2" s="2"/>
      <x:c r="D2" s="2"/>
      <x:c r="E2" s="2"/>
      <x:c r="F2" s="2"/>
      <x:c r="G2" s="2"/>
    </x:row>
    <x:row r="3">
      <x:c r="A3" s="2" t="str">
        <x:v>Editable examples. Replace with your approved scope and evidence.</x:v>
      </x:c>
      <x:c r="B3" s="2"/>
      <x:c r="C3" s="2"/>
      <x:c r="D3" s="2"/>
      <x:c r="E3" s="2"/>
      <x:c r="F3" s="2"/>
      <x:c r="G3" s="2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Blank inputs remain unresolved. Example records are not measured customer results.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6" t="str">
        <x:v>Source</x:v>
      </x:c>
      <x:c r="B7" s="6" t="str">
        <x:v>Target</x:v>
      </x:c>
      <x:c r="C7" s="6" t="str">
        <x:v>Record or event</x:v>
      </x:c>
      <x:c r="D7" s="6" t="str">
        <x:v>Stable reference</x:v>
      </x:c>
      <x:c r="E7" s="6" t="str">
        <x:v>Recovery rule</x:v>
      </x:c>
      <x:c r="F7" s="6" t="str">
        <x:v>Reconciliation</x:v>
      </x:c>
      <x:c r="G7" s="6" t="str">
        <x:v>Owner</x:v>
      </x:c>
    </x:row>
    <x:row r="8" ht="72" customHeight="1">
      <x:c r="A8" s="9" t="str">
        <x:v>Donor CRM</x:v>
      </x:c>
      <x:c r="B8" s="9" t="str">
        <x:v>Payment provider</x:v>
      </x:c>
      <x:c r="C8" s="9" t="str">
        <x:v>Donation intent</x:v>
      </x:c>
      <x:c r="D8" s="9" t="str">
        <x:v>gift_id</x:v>
      </x:c>
      <x:c r="E8" s="9" t="str">
        <x:v>Query original before uncertain retry</x:v>
      </x:c>
      <x:c r="F8" s="9" t="str">
        <x:v>Gift to payment status</x:v>
      </x:c>
      <x:c r="G8" s="9" t="str">
        <x:v>Fundraising</x:v>
      </x:c>
    </x:row>
    <x:row r="9" ht="72" customHeight="1">
      <x:c r="A9" s="9" t="str">
        <x:v>Payment provider</x:v>
      </x:c>
      <x:c r="B9" s="9" t="str">
        <x:v>ERP finance</x:v>
      </x:c>
      <x:c r="C9" s="9" t="str">
        <x:v>Settled gift and fee</x:v>
      </x:c>
      <x:c r="D9" s="9" t="str">
        <x:v>event_id</x:v>
      </x:c>
      <x:c r="E9" s="9" t="str">
        <x:v>Deduplicate delivery attempts</x:v>
      </x:c>
      <x:c r="F9" s="9" t="str">
        <x:v>Gross less fees equals net</x:v>
      </x:c>
      <x:c r="G9" s="9" t="str">
        <x:v>Integration</x:v>
      </x:c>
    </x:row>
    <x:row r="10" ht="72" customHeight="1">
      <x:c r="A10" s="9" t="str">
        <x:v>ERP finance</x:v>
      </x:c>
      <x:c r="B10" s="9" t="str">
        <x:v>Bank</x:v>
      </x:c>
      <x:c r="C10" s="9" t="str">
        <x:v>Approved payment</x:v>
      </x:c>
      <x:c r="D10" s="9" t="str">
        <x:v>payment_id</x:v>
      </x:c>
      <x:c r="E10" s="9" t="str">
        <x:v>Check status before resubmission</x:v>
      </x:c>
      <x:c r="F10" s="9" t="str">
        <x:v>Instruction to statement</x:v>
      </x:c>
      <x:c r="G10" s="9" t="str">
        <x:v>Finance</x:v>
      </x:c>
    </x:row>
    <x:row r="11" ht="72" customHeight="1">
      <x:c r="A11" s="9" t="str">
        <x:v>Programme system</x:v>
      </x:c>
      <x:c r="B11" s="9" t="str">
        <x:v>ERP reporting</x:v>
      </x:c>
      <x:c r="C11" s="9" t="str">
        <x:v>Accepted indicator observation</x:v>
      </x:c>
      <x:c r="D11" s="9" t="str">
        <x:v>observation_id</x:v>
      </x:c>
      <x:c r="E11" s="9" t="str">
        <x:v>Preserve capture and receipt times</x:v>
      </x:c>
      <x:c r="F11" s="9" t="str">
        <x:v>Accepted population and period</x:v>
      </x:c>
      <x:c r="G11" s="9" t="str">
        <x:v>Programme</x:v>
      </x:c>
    </x:row>
    <x:row r="12">
      <x:c r="A12" s="2"/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"/>
      <x:c r="C14" s="2"/>
      <x:c r="D14" s="2"/>
      <x:c r="E14" s="2"/>
      <x:c r="F14" s="2"/>
      <x:c r="G14" s="2"/>
    </x:row>
    <x:row r="15">
      <x:c r="A15" s="10" t="str">
        <x:v>Method and assumptions</x:v>
      </x:c>
      <x:c r="B15" s="2"/>
      <x:c r="C15" s="2"/>
      <x:c r="D15" s="2"/>
      <x:c r="E15" s="2"/>
      <x:c r="F15" s="2"/>
      <x:c r="G15" s="2"/>
    </x:row>
    <x:row r="16" ht="22" customHeight="1">
      <x:c r="A16" s="2" t="str">
        <x:v>Every arrow needs a source of truth, schema version, authentication boundary, failure owner and recovery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test. The generator keeps records and responsibilities visible; it does not assert that a particular</x:v>
      </x:c>
      <x:c r="B17" s="2"/>
      <x:c r="C17" s="2"/>
      <x:c r="D17" s="2"/>
      <x:c r="E17" s="2"/>
      <x:c r="F17" s="2"/>
      <x:c r="G17" s="2"/>
    </x:row>
    <x:row r="18" ht="22" customHeight="1">
      <x:c r="A18" s="2" t="str">
        <x:v>connector is already delivered.</x:v>
      </x:c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</x:sheetData>
  <x:pageMargins left="0.7" right="0.7" top="0.75" bottom="0.75" header="0.3" footer="0.3"/>
</x:worksheet>
</file>